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0 Principles of Financial Management\Spring 2023\Chapter7\"/>
    </mc:Choice>
  </mc:AlternateContent>
  <xr:revisionPtr revIDLastSave="0" documentId="13_ncr:1_{32912AFE-1292-4604-9829-2F903CBAD546}" xr6:coauthVersionLast="36" xr6:coauthVersionMax="36" xr10:uidLastSave="{00000000-0000-0000-0000-000000000000}"/>
  <bookViews>
    <workbookView xWindow="-105" yWindow="-105" windowWidth="23250" windowHeight="12570" xr2:uid="{3269A20D-0B06-453C-AA6B-BEEBCEE18560}"/>
  </bookViews>
  <sheets>
    <sheet name="Bond Price Calculator" sheetId="1" r:id="rId1"/>
  </sheets>
  <definedNames>
    <definedName name="Home16">#REF!</definedName>
    <definedName name="Home17">#REF!</definedName>
    <definedName name="Home18">#REF!</definedName>
    <definedName name="Home19">#REF!</definedName>
    <definedName name="Home20">#REF!</definedName>
    <definedName name="Home21">#REF!</definedName>
    <definedName name="Home22">#REF!</definedName>
    <definedName name="Home23">#REF!</definedName>
    <definedName name="Home24">#REF!</definedName>
    <definedName name="Home25">#REF!</definedName>
    <definedName name="Home7">#REF!</definedName>
    <definedName name="Home8">'Bond Price Calculator'!$A$4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6" i="1"/>
  <c r="E9" i="1"/>
  <c r="I23" i="1"/>
  <c r="I25" i="1"/>
  <c r="E21" i="1" s="1"/>
  <c r="I24" i="1"/>
  <c r="I13" i="1"/>
  <c r="I12" i="1"/>
  <c r="I11" i="1"/>
  <c r="I22" i="1" l="1"/>
  <c r="I21" i="1"/>
  <c r="I9" i="1"/>
  <c r="I10" i="1"/>
</calcChain>
</file>

<file path=xl/sharedStrings.xml><?xml version="1.0" encoding="utf-8"?>
<sst xmlns="http://schemas.openxmlformats.org/spreadsheetml/2006/main" count="27" uniqueCount="21">
  <si>
    <t>▲Top</t>
  </si>
  <si>
    <t>© Joseph Farizo</t>
  </si>
  <si>
    <t>Coupon Rate</t>
  </si>
  <si>
    <t>Years to Maturity</t>
  </si>
  <si>
    <t>I/Y</t>
  </si>
  <si>
    <t>PV</t>
  </si>
  <si>
    <t>Face Value or Par</t>
  </si>
  <si>
    <t>PMT</t>
  </si>
  <si>
    <t>N</t>
  </si>
  <si>
    <t>FV</t>
  </si>
  <si>
    <t>semiannual</t>
  </si>
  <si>
    <t>annual</t>
  </si>
  <si>
    <t>end</t>
  </si>
  <si>
    <t>beginning</t>
  </si>
  <si>
    <t>Discount Rate</t>
  </si>
  <si>
    <t>&lt;CPT&gt; PV</t>
  </si>
  <si>
    <t>Price</t>
  </si>
  <si>
    <t>Bond Price and YTM Calculator</t>
  </si>
  <si>
    <t>&lt;CPT&gt; I/Y x 2</t>
  </si>
  <si>
    <t>Finding a Bond Price</t>
  </si>
  <si>
    <t>Finding a Bond's Yield to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</si>
</sst>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sz val="20"/>
      <color theme="0"/>
      <name val="Georgia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ourier New"/>
      <family val="3"/>
    </font>
    <font>
      <sz val="11"/>
      <color theme="0"/>
      <name val="Courier New"/>
      <family val="3"/>
    </font>
    <font>
      <b/>
      <sz val="18"/>
      <name val="Courier New"/>
      <family val="3"/>
    </font>
    <font>
      <b/>
      <sz val="11"/>
      <name val="Courier New"/>
      <family val="3"/>
    </font>
    <font>
      <sz val="11"/>
      <color rgb="FFEFE0D9"/>
      <name val="Tahoma"/>
      <family val="2"/>
    </font>
    <font>
      <sz val="11"/>
      <color rgb="FFEFE0D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>
      <alignment horizontal="center"/>
    </xf>
    <xf numFmtId="0" fontId="6" fillId="5" borderId="3">
      <alignment horizontal="left"/>
    </xf>
    <xf numFmtId="0" fontId="3" fillId="4" borderId="0">
      <alignment horizontal="left"/>
    </xf>
  </cellStyleXfs>
  <cellXfs count="53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4" fillId="3" borderId="0" xfId="3" applyAlignment="1">
      <alignment horizontal="right"/>
    </xf>
    <xf numFmtId="0" fontId="4" fillId="3" borderId="0" xfId="3">
      <alignment horizontal="center"/>
    </xf>
    <xf numFmtId="0" fontId="4" fillId="3" borderId="0" xfId="3" applyAlignment="1">
      <alignment horizontal="left"/>
    </xf>
    <xf numFmtId="0" fontId="4" fillId="3" borderId="0" xfId="2" applyFont="1" applyFill="1" applyAlignment="1">
      <alignment horizontal="center"/>
    </xf>
    <xf numFmtId="0" fontId="3" fillId="4" borderId="0" xfId="0" applyFont="1" applyFill="1"/>
    <xf numFmtId="0" fontId="3" fillId="6" borderId="0" xfId="0" applyFont="1" applyFill="1" applyAlignment="1"/>
    <xf numFmtId="0" fontId="9" fillId="4" borderId="0" xfId="0" applyFont="1" applyFill="1"/>
    <xf numFmtId="0" fontId="9" fillId="4" borderId="1" xfId="0" applyFont="1" applyFill="1" applyBorder="1"/>
    <xf numFmtId="0" fontId="9" fillId="4" borderId="0" xfId="5" applyFont="1">
      <alignment horizontal="left"/>
    </xf>
    <xf numFmtId="0" fontId="9" fillId="0" borderId="6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3" fillId="4" borderId="12" xfId="0" applyFont="1" applyFill="1" applyBorder="1"/>
    <xf numFmtId="0" fontId="11" fillId="8" borderId="15" xfId="0" applyFont="1" applyFill="1" applyBorder="1" applyAlignment="1">
      <alignment horizontal="center"/>
    </xf>
    <xf numFmtId="0" fontId="14" fillId="4" borderId="0" xfId="0" applyFont="1" applyFill="1"/>
    <xf numFmtId="2" fontId="15" fillId="4" borderId="0" xfId="0" applyNumberFormat="1" applyFont="1" applyFill="1" applyAlignment="1"/>
    <xf numFmtId="0" fontId="15" fillId="4" borderId="0" xfId="0" applyFont="1" applyFill="1"/>
    <xf numFmtId="165" fontId="9" fillId="0" borderId="5" xfId="1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9" fillId="4" borderId="0" xfId="0" applyFont="1" applyFill="1" applyAlignment="1">
      <alignment horizontal="right"/>
    </xf>
    <xf numFmtId="0" fontId="8" fillId="5" borderId="3" xfId="4" applyFont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0" xfId="0" applyFont="1" applyFill="1" applyAlignment="1">
      <alignment horizontal="left" wrapText="1"/>
    </xf>
    <xf numFmtId="164" fontId="12" fillId="7" borderId="9" xfId="0" applyNumberFormat="1" applyFont="1" applyFill="1" applyBorder="1" applyAlignment="1">
      <alignment horizontal="center" vertical="center"/>
    </xf>
    <xf numFmtId="164" fontId="12" fillId="7" borderId="2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164" fontId="12" fillId="7" borderId="8" xfId="0" applyNumberFormat="1" applyFont="1" applyFill="1" applyBorder="1" applyAlignment="1">
      <alignment horizontal="center" vertical="center"/>
    </xf>
    <xf numFmtId="164" fontId="12" fillId="7" borderId="0" xfId="0" applyNumberFormat="1" applyFont="1" applyFill="1" applyBorder="1" applyAlignment="1">
      <alignment horizontal="center" vertical="center"/>
    </xf>
    <xf numFmtId="164" fontId="12" fillId="7" borderId="11" xfId="0" applyNumberFormat="1" applyFont="1" applyFill="1" applyBorder="1" applyAlignment="1">
      <alignment horizontal="center" vertical="center"/>
    </xf>
    <xf numFmtId="164" fontId="12" fillId="7" borderId="12" xfId="0" applyNumberFormat="1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/>
    </xf>
    <xf numFmtId="164" fontId="12" fillId="7" borderId="13" xfId="0" applyNumberFormat="1" applyFont="1" applyFill="1" applyBorder="1" applyAlignment="1">
      <alignment horizontal="center" vertical="center"/>
    </xf>
    <xf numFmtId="10" fontId="12" fillId="7" borderId="9" xfId="1" applyNumberFormat="1" applyFont="1" applyFill="1" applyBorder="1" applyAlignment="1">
      <alignment horizontal="center" vertical="center"/>
    </xf>
    <xf numFmtId="10" fontId="12" fillId="7" borderId="2" xfId="1" applyNumberFormat="1" applyFont="1" applyFill="1" applyBorder="1" applyAlignment="1">
      <alignment horizontal="center" vertical="center"/>
    </xf>
    <xf numFmtId="10" fontId="12" fillId="7" borderId="10" xfId="1" applyNumberFormat="1" applyFont="1" applyFill="1" applyBorder="1" applyAlignment="1">
      <alignment horizontal="center" vertical="center"/>
    </xf>
    <xf numFmtId="10" fontId="12" fillId="7" borderId="8" xfId="1" applyNumberFormat="1" applyFont="1" applyFill="1" applyBorder="1" applyAlignment="1">
      <alignment horizontal="center" vertical="center"/>
    </xf>
    <xf numFmtId="10" fontId="12" fillId="7" borderId="0" xfId="1" applyNumberFormat="1" applyFont="1" applyFill="1" applyBorder="1" applyAlignment="1">
      <alignment horizontal="center" vertical="center"/>
    </xf>
    <xf numFmtId="10" fontId="12" fillId="7" borderId="11" xfId="1" applyNumberFormat="1" applyFont="1" applyFill="1" applyBorder="1" applyAlignment="1">
      <alignment horizontal="center" vertical="center"/>
    </xf>
    <xf numFmtId="10" fontId="12" fillId="7" borderId="12" xfId="1" applyNumberFormat="1" applyFont="1" applyFill="1" applyBorder="1" applyAlignment="1">
      <alignment horizontal="center" vertical="center"/>
    </xf>
    <xf numFmtId="10" fontId="12" fillId="7" borderId="1" xfId="1" applyNumberFormat="1" applyFont="1" applyFill="1" applyBorder="1" applyAlignment="1">
      <alignment horizontal="center" vertical="center"/>
    </xf>
    <xf numFmtId="10" fontId="12" fillId="7" borderId="13" xfId="1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/>
    </xf>
    <xf numFmtId="164" fontId="9" fillId="0" borderId="7" xfId="1" applyNumberFormat="1" applyFont="1" applyFill="1" applyBorder="1" applyAlignment="1">
      <alignment horizontal="center" wrapText="1"/>
    </xf>
    <xf numFmtId="0" fontId="13" fillId="4" borderId="0" xfId="0" applyFont="1" applyFill="1" applyAlignment="1">
      <alignment horizontal="right"/>
    </xf>
    <xf numFmtId="10" fontId="9" fillId="0" borderId="6" xfId="1" applyNumberFormat="1" applyFont="1" applyFill="1" applyBorder="1" applyAlignment="1">
      <alignment horizontal="center" wrapText="1"/>
    </xf>
    <xf numFmtId="10" fontId="9" fillId="0" borderId="7" xfId="1" applyNumberFormat="1" applyFont="1" applyFill="1" applyBorder="1" applyAlignment="1">
      <alignment horizontal="center" wrapText="1"/>
    </xf>
  </cellXfs>
  <cellStyles count="6">
    <cellStyle name="Example" xfId="4" xr:uid="{45B55FE3-F99A-49C8-A0EB-68AEDF199F28}"/>
    <cellStyle name="Hyperlink" xfId="2" builtinId="8"/>
    <cellStyle name="NavigationLink" xfId="3" xr:uid="{013CC75F-3250-4BCB-887C-A41A5102A1E4}"/>
    <cellStyle name="Normal" xfId="0" builtinId="0"/>
    <cellStyle name="Percent" xfId="1" builtinId="5"/>
    <cellStyle name="TopLink" xfId="5" xr:uid="{355B87CD-91E6-41A5-9A97-C0019CF8820A}"/>
  </cellStyles>
  <dxfs count="0"/>
  <tableStyles count="0" defaultTableStyle="TableStyleMedium2" defaultPivotStyle="PivotStyleLight16"/>
  <colors>
    <mruColors>
      <color rgb="FFEF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02EF-7F45-4381-BA90-C869DBCB7C1E}">
  <sheetPr codeName="Sheet9">
    <pageSetUpPr autoPageBreaks="0" fitToPage="1"/>
  </sheetPr>
  <dimension ref="A1:P30"/>
  <sheetViews>
    <sheetView tabSelected="1" zoomScale="145" zoomScaleNormal="145" workbookViewId="0">
      <pane ySplit="3" topLeftCell="A4" activePane="bottomLeft" state="frozen"/>
      <selection pane="bottomLeft" activeCell="B10" sqref="B10"/>
    </sheetView>
  </sheetViews>
  <sheetFormatPr defaultColWidth="8.85546875" defaultRowHeight="14.25" x14ac:dyDescent="0.2"/>
  <cols>
    <col min="1" max="1" width="2.5703125" style="7" customWidth="1"/>
    <col min="2" max="2" width="12.42578125" style="7" customWidth="1"/>
    <col min="3" max="3" width="17" style="7" bestFit="1" customWidth="1"/>
    <col min="4" max="9" width="12.42578125" style="7" customWidth="1"/>
    <col min="10" max="12" width="8.85546875" style="7" customWidth="1"/>
    <col min="13" max="16384" width="8.85546875" style="7"/>
  </cols>
  <sheetData>
    <row r="1" spans="1:16" s="1" customFormat="1" ht="13.9" customHeight="1" x14ac:dyDescent="0.2">
      <c r="B1" s="24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25"/>
      <c r="P1" s="25"/>
    </row>
    <row r="2" spans="1:16" s="1" customFormat="1" ht="13.9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5"/>
      <c r="O2" s="25"/>
      <c r="P2" s="25"/>
    </row>
    <row r="3" spans="1:16" s="2" customFormat="1" x14ac:dyDescent="0.2">
      <c r="J3" s="3"/>
      <c r="K3" s="4"/>
      <c r="L3" s="5"/>
      <c r="M3" s="6"/>
    </row>
    <row r="5" spans="1:16" ht="15" x14ac:dyDescent="0.25">
      <c r="B5" s="27" t="s">
        <v>19</v>
      </c>
      <c r="C5" s="27"/>
      <c r="D5" s="27"/>
      <c r="E5" s="27"/>
      <c r="F5" s="27"/>
      <c r="G5" s="27"/>
      <c r="H5" s="27"/>
      <c r="I5" s="27"/>
      <c r="J5" s="27"/>
    </row>
    <row r="6" spans="1:16" x14ac:dyDescent="0.2">
      <c r="B6" s="28" t="str">
        <f>"What is the price of a "&amp;B11*100&amp;"% coupon bond with a par value of $"&amp;B9&amp;" and "&amp;B10&amp;" years to maturity assuming a discount rate of "&amp;B12*100&amp;"%? Assume seminannual interest payments are made at the end of each period."</f>
        <v>What is the price of a 5% coupon bond with a par value of $1000 and 25 years to maturity assuming a discount rate of 7%? Assume seminannual interest payments are made at the end of each period.</v>
      </c>
      <c r="C6" s="28"/>
      <c r="D6" s="28"/>
      <c r="E6" s="28"/>
      <c r="F6" s="28"/>
      <c r="G6" s="28"/>
      <c r="H6" s="28"/>
      <c r="I6" s="28"/>
      <c r="J6" s="28"/>
    </row>
    <row r="7" spans="1:16" x14ac:dyDescent="0.2">
      <c r="B7" s="29"/>
      <c r="C7" s="29"/>
      <c r="D7" s="29"/>
      <c r="E7" s="29"/>
      <c r="F7" s="29"/>
      <c r="G7" s="29"/>
      <c r="H7" s="29"/>
      <c r="I7" s="29"/>
      <c r="J7" s="29"/>
    </row>
    <row r="9" spans="1:16" ht="14.45" customHeight="1" x14ac:dyDescent="0.25">
      <c r="B9" s="23">
        <v>1000</v>
      </c>
      <c r="C9" s="9" t="s">
        <v>6</v>
      </c>
      <c r="E9" s="30">
        <f>ABS(PV(B12/2,B10*2,B9*B11/2,B9,0))</f>
        <v>765.44382129378744</v>
      </c>
      <c r="F9" s="31"/>
      <c r="G9" s="32"/>
      <c r="H9" s="18"/>
      <c r="I9" s="16" t="str">
        <f>IF(B14="beginning","**BGN**","")</f>
        <v/>
      </c>
    </row>
    <row r="10" spans="1:16" ht="13.9" customHeight="1" x14ac:dyDescent="0.25">
      <c r="A10" s="9"/>
      <c r="B10" s="12">
        <v>25</v>
      </c>
      <c r="C10" s="9" t="s">
        <v>3</v>
      </c>
      <c r="D10" s="9"/>
      <c r="E10" s="33"/>
      <c r="F10" s="34"/>
      <c r="G10" s="35"/>
      <c r="H10" s="14" t="s">
        <v>9</v>
      </c>
      <c r="I10" s="15">
        <f>B9</f>
        <v>1000</v>
      </c>
    </row>
    <row r="11" spans="1:16" ht="13.9" customHeight="1" x14ac:dyDescent="0.25">
      <c r="A11" s="9"/>
      <c r="B11" s="51">
        <v>0.05</v>
      </c>
      <c r="C11" s="9" t="s">
        <v>2</v>
      </c>
      <c r="D11" s="9"/>
      <c r="E11" s="33"/>
      <c r="F11" s="34"/>
      <c r="G11" s="35"/>
      <c r="H11" s="13" t="s">
        <v>8</v>
      </c>
      <c r="I11" s="15">
        <f>B10*2</f>
        <v>50</v>
      </c>
      <c r="K11" s="20" t="s">
        <v>10</v>
      </c>
      <c r="L11" s="21" t="s">
        <v>12</v>
      </c>
    </row>
    <row r="12" spans="1:16" ht="13.9" customHeight="1" x14ac:dyDescent="0.25">
      <c r="A12" s="9"/>
      <c r="B12" s="52">
        <v>7.0000000000000007E-2</v>
      </c>
      <c r="C12" s="9" t="s">
        <v>14</v>
      </c>
      <c r="D12" s="9"/>
      <c r="E12" s="33"/>
      <c r="F12" s="34"/>
      <c r="G12" s="35"/>
      <c r="H12" s="13" t="s">
        <v>7</v>
      </c>
      <c r="I12" s="15">
        <f>(B11*B9)/2</f>
        <v>25</v>
      </c>
      <c r="K12" s="20" t="s">
        <v>11</v>
      </c>
      <c r="L12" s="22" t="s">
        <v>13</v>
      </c>
    </row>
    <row r="13" spans="1:16" ht="13.9" customHeight="1" x14ac:dyDescent="0.25">
      <c r="A13" s="9"/>
      <c r="B13" s="9"/>
      <c r="C13" s="9"/>
      <c r="D13" s="9"/>
      <c r="E13" s="33"/>
      <c r="F13" s="34"/>
      <c r="G13" s="35"/>
      <c r="H13" s="19" t="s">
        <v>4</v>
      </c>
      <c r="I13" s="15">
        <f>(B12*100)/2</f>
        <v>3.5000000000000004</v>
      </c>
    </row>
    <row r="14" spans="1:16" ht="13.9" customHeight="1" x14ac:dyDescent="0.3">
      <c r="A14" s="9"/>
      <c r="B14" s="9"/>
      <c r="C14" s="9"/>
      <c r="D14" s="9"/>
      <c r="E14" s="36"/>
      <c r="F14" s="37"/>
      <c r="G14" s="38"/>
      <c r="I14" s="17" t="s">
        <v>15</v>
      </c>
      <c r="J14" s="9"/>
    </row>
    <row r="15" spans="1:16" x14ac:dyDescent="0.2">
      <c r="A15" s="9"/>
      <c r="F15" s="9"/>
      <c r="J15" s="9"/>
    </row>
    <row r="16" spans="1:16" x14ac:dyDescent="0.2">
      <c r="A16" s="9"/>
      <c r="B16" s="9"/>
      <c r="C16" s="9"/>
      <c r="D16" s="9"/>
      <c r="E16" s="9"/>
      <c r="F16" s="9"/>
      <c r="G16" s="9"/>
    </row>
    <row r="17" spans="1:10" ht="15" x14ac:dyDescent="0.25">
      <c r="A17" s="9"/>
      <c r="B17" s="27" t="s">
        <v>20</v>
      </c>
      <c r="C17" s="27"/>
      <c r="D17" s="27"/>
      <c r="E17" s="27"/>
      <c r="F17" s="27"/>
      <c r="G17" s="27"/>
      <c r="H17" s="27"/>
      <c r="I17" s="27"/>
      <c r="J17" s="27"/>
    </row>
    <row r="18" spans="1:10" x14ac:dyDescent="0.2">
      <c r="A18" s="9"/>
      <c r="B18" s="28" t="str">
        <f>"What is the yield to maturity of a "&amp;B23*100&amp;"% coupon bond with a par value of $"&amp;B21&amp;" and "&amp;B22&amp;" years to maturity, given the bond is trading at $"&amp;B24&amp;"? Assume semiannual interest payments are made at the end of each period."</f>
        <v>What is the yield to maturity of a 3.3% coupon bond with a par value of $1000 and 10 years to maturity, given the bond is trading at $1100? Assume semiannual interest payments are made at the end of each period.</v>
      </c>
      <c r="C18" s="28"/>
      <c r="D18" s="28"/>
      <c r="E18" s="28"/>
      <c r="F18" s="28"/>
      <c r="G18" s="28"/>
      <c r="H18" s="28"/>
      <c r="I18" s="28"/>
      <c r="J18" s="28"/>
    </row>
    <row r="19" spans="1:10" x14ac:dyDescent="0.2">
      <c r="A19" s="9"/>
      <c r="B19" s="29"/>
      <c r="C19" s="29"/>
      <c r="D19" s="29"/>
      <c r="E19" s="29"/>
      <c r="F19" s="29"/>
      <c r="G19" s="29"/>
      <c r="H19" s="29"/>
      <c r="I19" s="29"/>
      <c r="J19" s="29"/>
    </row>
    <row r="20" spans="1:10" x14ac:dyDescent="0.2">
      <c r="A20" s="9"/>
    </row>
    <row r="21" spans="1:10" ht="15" x14ac:dyDescent="0.25">
      <c r="A21" s="9"/>
      <c r="B21" s="23">
        <v>1000</v>
      </c>
      <c r="C21" s="9" t="s">
        <v>6</v>
      </c>
      <c r="E21" s="39" t="str">
        <f>ROUND(RATE(I23,I24,I25,I22,0),5)*100&amp;"% x 2 "</f>
        <v xml:space="preserve">1.091% x 2 </v>
      </c>
      <c r="F21" s="40"/>
      <c r="G21" s="41"/>
      <c r="H21" s="18"/>
      <c r="I21" s="16" t="str">
        <f>IF(B26="beginning","**BGN**","")</f>
        <v/>
      </c>
    </row>
    <row r="22" spans="1:10" ht="15" x14ac:dyDescent="0.25">
      <c r="A22" s="9"/>
      <c r="B22" s="12">
        <v>10</v>
      </c>
      <c r="C22" s="9" t="s">
        <v>3</v>
      </c>
      <c r="D22" s="9"/>
      <c r="E22" s="42"/>
      <c r="F22" s="43"/>
      <c r="G22" s="44"/>
      <c r="H22" s="14" t="s">
        <v>9</v>
      </c>
      <c r="I22" s="15">
        <f>B21</f>
        <v>1000</v>
      </c>
    </row>
    <row r="23" spans="1:10" ht="15" x14ac:dyDescent="0.25">
      <c r="A23" s="9"/>
      <c r="B23" s="51">
        <v>3.3000000000000002E-2</v>
      </c>
      <c r="C23" s="9" t="s">
        <v>2</v>
      </c>
      <c r="D23" s="9"/>
      <c r="E23" s="42"/>
      <c r="F23" s="43"/>
      <c r="G23" s="44"/>
      <c r="H23" s="13" t="s">
        <v>8</v>
      </c>
      <c r="I23" s="15">
        <f>B22*2</f>
        <v>20</v>
      </c>
    </row>
    <row r="24" spans="1:10" ht="15" x14ac:dyDescent="0.25">
      <c r="A24" s="9"/>
      <c r="B24" s="49">
        <v>1100</v>
      </c>
      <c r="C24" s="9" t="s">
        <v>16</v>
      </c>
      <c r="D24" s="9"/>
      <c r="E24" s="42"/>
      <c r="F24" s="43"/>
      <c r="G24" s="44"/>
      <c r="H24" s="13" t="s">
        <v>7</v>
      </c>
      <c r="I24" s="15">
        <f>(B23*B21)/2</f>
        <v>16.5</v>
      </c>
    </row>
    <row r="25" spans="1:10" ht="15" x14ac:dyDescent="0.25">
      <c r="A25" s="9"/>
      <c r="B25" s="9"/>
      <c r="C25" s="9"/>
      <c r="D25" s="9"/>
      <c r="E25" s="42"/>
      <c r="F25" s="43"/>
      <c r="G25" s="44"/>
      <c r="H25" s="19" t="s">
        <v>5</v>
      </c>
      <c r="I25" s="48">
        <f>-B24</f>
        <v>-1100</v>
      </c>
    </row>
    <row r="26" spans="1:10" ht="15.75" x14ac:dyDescent="0.3">
      <c r="A26" s="9"/>
      <c r="B26" s="9"/>
      <c r="C26" s="9"/>
      <c r="D26" s="9"/>
      <c r="E26" s="45"/>
      <c r="F26" s="46"/>
      <c r="G26" s="47"/>
      <c r="I26" s="50" t="s">
        <v>18</v>
      </c>
      <c r="J26" s="9"/>
    </row>
    <row r="27" spans="1:10" x14ac:dyDescent="0.2">
      <c r="F27" s="9"/>
      <c r="J27" s="9"/>
    </row>
    <row r="28" spans="1:10" x14ac:dyDescent="0.2"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2"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2">
      <c r="A30" s="8"/>
      <c r="B30" s="11" t="s">
        <v>0</v>
      </c>
      <c r="D30" s="9"/>
      <c r="E30" s="9"/>
      <c r="F30" s="9"/>
      <c r="G30" s="9"/>
      <c r="H30" s="9"/>
      <c r="I30" s="26" t="s">
        <v>1</v>
      </c>
      <c r="J30" s="26"/>
    </row>
  </sheetData>
  <mergeCells count="9">
    <mergeCell ref="B1:L2"/>
    <mergeCell ref="M1:P2"/>
    <mergeCell ref="I30:J30"/>
    <mergeCell ref="B5:J5"/>
    <mergeCell ref="B6:J7"/>
    <mergeCell ref="E9:G14"/>
    <mergeCell ref="B17:J17"/>
    <mergeCell ref="B18:J19"/>
    <mergeCell ref="E21:G26"/>
  </mergeCells>
  <hyperlinks>
    <hyperlink ref="B30" location="Home8" display="▲Top" xr:uid="{F145A96A-0E30-4904-96AC-2101C1A2EBB6}"/>
  </hyperlinks>
  <pageMargins left="0.7" right="0.7" top="0.75" bottom="0.75" header="0.3" footer="0.3"/>
  <pageSetup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 Price Calculator</vt:lpstr>
      <vt:lpstr>Home8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Farizo, Joseph</cp:lastModifiedBy>
  <dcterms:created xsi:type="dcterms:W3CDTF">2020-08-08T17:46:54Z</dcterms:created>
  <dcterms:modified xsi:type="dcterms:W3CDTF">2023-04-01T12:52:36Z</dcterms:modified>
</cp:coreProperties>
</file>