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Excel Worksheets\"/>
    </mc:Choice>
  </mc:AlternateContent>
  <xr:revisionPtr revIDLastSave="0" documentId="13_ncr:1_{069D3D3A-35E8-4898-98BA-E4985433993C}" xr6:coauthVersionLast="36" xr6:coauthVersionMax="45" xr10:uidLastSave="{00000000-0000-0000-0000-000000000000}"/>
  <bookViews>
    <workbookView xWindow="-105" yWindow="-105" windowWidth="23250" windowHeight="12570" xr2:uid="{B10066D9-5C04-4F93-B074-63910E60FEFA}"/>
  </bookViews>
  <sheets>
    <sheet name="Valuation by Comparables" sheetId="3" r:id="rId1"/>
  </sheets>
  <definedNames>
    <definedName name="Home11" localSheetId="0">'Valuation by Comparables'!#REF!</definedName>
    <definedName name="Home11">#REF!</definedName>
    <definedName name="Home16" localSheetId="0">#REF!</definedName>
    <definedName name="Home16">#REF!</definedName>
    <definedName name="Home17" localSheetId="0">#REF!</definedName>
    <definedName name="Home17">#REF!</definedName>
    <definedName name="Home18" localSheetId="0">#REF!</definedName>
    <definedName name="Home18">#REF!</definedName>
    <definedName name="Home19" localSheetId="0">#REF!</definedName>
    <definedName name="Home19">#REF!</definedName>
    <definedName name="Home20" localSheetId="0">#REF!</definedName>
    <definedName name="Home20">#REF!</definedName>
    <definedName name="Home21" localSheetId="0">#REF!</definedName>
    <definedName name="Home21">#REF!</definedName>
    <definedName name="Home22" localSheetId="0">#REF!</definedName>
    <definedName name="Home22">#REF!</definedName>
    <definedName name="Home23" localSheetId="0">#REF!</definedName>
    <definedName name="Home23">#REF!</definedName>
    <definedName name="Home24" localSheetId="0">#REF!</definedName>
    <definedName name="Home24">#REF!</definedName>
    <definedName name="Home25" localSheetId="0">#REF!</definedName>
    <definedName name="Home25">#REF!</definedName>
    <definedName name="Home7" localSheetId="0">#REF!</definedName>
    <definedName name="Home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F34" i="3" l="1"/>
  <c r="J36" i="3"/>
  <c r="H36" i="3"/>
  <c r="J32" i="3" l="1"/>
  <c r="J31" i="3"/>
  <c r="G11" i="3"/>
  <c r="G12" i="3"/>
  <c r="G10" i="3"/>
  <c r="J15" i="3" l="1"/>
  <c r="H15" i="3"/>
  <c r="F15" i="3"/>
  <c r="H29" i="3"/>
  <c r="H30" i="3" s="1"/>
  <c r="J29" i="3"/>
  <c r="J30" i="3" s="1"/>
  <c r="H31" i="3"/>
  <c r="H32" i="3"/>
  <c r="H33" i="3"/>
  <c r="J33" i="3"/>
  <c r="H34" i="3"/>
  <c r="J34" i="3"/>
  <c r="H35" i="3"/>
  <c r="J35" i="3"/>
  <c r="F35" i="3"/>
  <c r="F33" i="3"/>
  <c r="F32" i="3"/>
  <c r="F31" i="3"/>
  <c r="F29" i="3"/>
  <c r="F30" i="3" s="1"/>
</calcChain>
</file>

<file path=xl/sharedStrings.xml><?xml version="1.0" encoding="utf-8"?>
<sst xmlns="http://schemas.openxmlformats.org/spreadsheetml/2006/main" count="36" uniqueCount="36">
  <si>
    <t>▲Top</t>
  </si>
  <si>
    <t>© Joseph Farizo</t>
  </si>
  <si>
    <t>Current Share Price</t>
  </si>
  <si>
    <t>Return on Assets (ROA)</t>
  </si>
  <si>
    <t>Return on Equity (ROE)</t>
  </si>
  <si>
    <t>Market Information</t>
  </si>
  <si>
    <t>Market Cap ($ billions)</t>
  </si>
  <si>
    <t>Financial Statement Information</t>
  </si>
  <si>
    <t>Profit Margin</t>
  </si>
  <si>
    <t>Total Asset Turnover</t>
  </si>
  <si>
    <t>Earnings Per Share (EPS)</t>
  </si>
  <si>
    <t>Ratios</t>
  </si>
  <si>
    <t>Valuation by Comparables</t>
  </si>
  <si>
    <t>Common Shares Outstanding (millions)</t>
  </si>
  <si>
    <t>Sales (millions)</t>
  </si>
  <si>
    <t>Assets (millions)</t>
  </si>
  <si>
    <t>EBITDA (millions)</t>
  </si>
  <si>
    <t>Net Income (millions)</t>
  </si>
  <si>
    <t>Equity (millions)</t>
  </si>
  <si>
    <t>WMT</t>
  </si>
  <si>
    <t>TGT</t>
  </si>
  <si>
    <t>COST</t>
  </si>
  <si>
    <t>Directions</t>
  </si>
  <si>
    <r>
      <t>1</t>
    </r>
    <r>
      <rPr>
        <vertAlign val="superscript"/>
        <sz val="11"/>
        <rFont val="Arial"/>
        <family val="2"/>
      </rPr>
      <t>st</t>
    </r>
    <r>
      <rPr>
        <sz val="11"/>
        <rFont val="Arial"/>
        <family val="2"/>
      </rPr>
      <t xml:space="preserve"> Stock</t>
    </r>
  </si>
  <si>
    <r>
      <t>2</t>
    </r>
    <r>
      <rPr>
        <vertAlign val="superscript"/>
        <sz val="11"/>
        <rFont val="Arial"/>
        <family val="2"/>
      </rPr>
      <t>nd</t>
    </r>
    <r>
      <rPr>
        <sz val="11"/>
        <rFont val="Arial"/>
        <family val="2"/>
      </rPr>
      <t xml:space="preserve"> Stock</t>
    </r>
  </si>
  <si>
    <r>
      <t>3</t>
    </r>
    <r>
      <rPr>
        <vertAlign val="superscript"/>
        <sz val="11"/>
        <rFont val="Arial"/>
        <family val="2"/>
      </rPr>
      <t>rd</t>
    </r>
    <r>
      <rPr>
        <sz val="11"/>
        <rFont val="Arial"/>
        <family val="2"/>
      </rPr>
      <t xml:space="preserve"> Stock</t>
    </r>
  </si>
  <si>
    <t>Links</t>
  </si>
  <si>
    <t>Tickers</t>
  </si>
  <si>
    <t xml:space="preserve">*Calculated ratios may differ from published rates due to rounding and computation methodology. Ratios alone should not be the sole determinant of investing decisions. </t>
  </si>
  <si>
    <r>
      <t xml:space="preserve">Insert stock tickers in the spaces below. Visit the generated links to find </t>
    </r>
    <r>
      <rPr>
        <b/>
        <sz val="11"/>
        <rFont val="Arial"/>
        <family val="2"/>
      </rPr>
      <t>Market</t>
    </r>
    <r>
      <rPr>
        <sz val="11"/>
        <rFont val="Arial"/>
        <family val="2"/>
      </rPr>
      <t xml:space="preserve"> and </t>
    </r>
    <r>
      <rPr>
        <b/>
        <sz val="11"/>
        <rFont val="Arial"/>
        <family val="2"/>
      </rPr>
      <t>Financial Statement Information</t>
    </r>
    <r>
      <rPr>
        <sz val="11"/>
        <rFont val="Arial"/>
        <family val="2"/>
      </rPr>
      <t xml:space="preserve">. The </t>
    </r>
    <r>
      <rPr>
        <b/>
        <sz val="11"/>
        <rFont val="Arial"/>
        <family val="2"/>
      </rPr>
      <t>Ratios</t>
    </r>
    <r>
      <rPr>
        <sz val="11"/>
        <rFont val="Arial"/>
        <family val="2"/>
      </rPr>
      <t xml:space="preserve"> will auto-populate below, with the most favorable ratio for each category appearing in green. The least favorable ratio appears in red, and the intermediate ratio in yellow (though this is a simplistic approach). </t>
    </r>
  </si>
  <si>
    <r>
      <t>Equity Multiplier</t>
    </r>
    <r>
      <rPr>
        <b/>
        <vertAlign val="superscript"/>
        <sz val="11"/>
        <rFont val="Arial"/>
        <family val="2"/>
      </rPr>
      <t>#</t>
    </r>
  </si>
  <si>
    <r>
      <t>Price/Earnings (PE)</t>
    </r>
    <r>
      <rPr>
        <b/>
        <vertAlign val="superscript"/>
        <sz val="11"/>
        <rFont val="Arial"/>
        <family val="2"/>
      </rPr>
      <t>#</t>
    </r>
  </si>
  <si>
    <r>
      <rPr>
        <vertAlign val="superscript"/>
        <sz val="11"/>
        <rFont val="Arial"/>
        <family val="2"/>
      </rPr>
      <t xml:space="preserve"># </t>
    </r>
    <r>
      <rPr>
        <sz val="11"/>
        <rFont val="Arial"/>
        <family val="2"/>
      </rPr>
      <t>A high P/E ratio implies the stock is a growth stock. A high equity multiplier implies greater use of leverage. These are not necessarily "bad" things.</t>
    </r>
  </si>
  <si>
    <t>EPS Growth (past 5 years)</t>
  </si>
  <si>
    <r>
      <t>PEG</t>
    </r>
    <r>
      <rPr>
        <b/>
        <vertAlign val="superscript"/>
        <sz val="11"/>
        <rFont val="Arial"/>
        <family val="2"/>
      </rPr>
      <t>0</t>
    </r>
  </si>
  <si>
    <r>
      <t xml:space="preserve">0 </t>
    </r>
    <r>
      <rPr>
        <sz val="11"/>
        <rFont val="Arial"/>
        <family val="2"/>
      </rPr>
      <t>Using 5 year's year-over-year EPS growth.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</si>
</sst>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20"/>
      <color theme="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u/>
      <sz val="11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3" fillId="4" borderId="0">
      <alignment horizontal="left"/>
    </xf>
  </cellStyleXfs>
  <cellXfs count="62">
    <xf numFmtId="0" fontId="0" fillId="0" borderId="0" xfId="0"/>
    <xf numFmtId="0" fontId="7" fillId="4" borderId="0" xfId="0" applyFont="1" applyFill="1"/>
    <xf numFmtId="0" fontId="7" fillId="2" borderId="0" xfId="0" applyFont="1" applyFill="1"/>
    <xf numFmtId="0" fontId="7" fillId="3" borderId="0" xfId="0" applyFont="1" applyFill="1"/>
    <xf numFmtId="0" fontId="8" fillId="3" borderId="0" xfId="3" applyFont="1" applyAlignment="1">
      <alignment horizontal="right"/>
    </xf>
    <xf numFmtId="0" fontId="8" fillId="3" borderId="0" xfId="2" applyFont="1" applyFill="1" applyAlignment="1">
      <alignment horizontal="center"/>
    </xf>
    <xf numFmtId="0" fontId="7" fillId="6" borderId="0" xfId="0" applyFont="1" applyFill="1" applyAlignment="1"/>
    <xf numFmtId="0" fontId="7" fillId="4" borderId="0" xfId="0" applyFont="1" applyFill="1" applyBorder="1" applyAlignment="1">
      <alignment wrapText="1"/>
    </xf>
    <xf numFmtId="0" fontId="4" fillId="3" borderId="0" xfId="2" applyFont="1" applyFill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7" fillId="3" borderId="0" xfId="0" applyFont="1" applyFill="1" applyAlignment="1"/>
    <xf numFmtId="0" fontId="7" fillId="4" borderId="0" xfId="0" applyFont="1" applyFill="1" applyAlignment="1"/>
    <xf numFmtId="0" fontId="9" fillId="4" borderId="0" xfId="0" applyFont="1" applyFill="1" applyBorder="1" applyAlignment="1">
      <alignment horizontal="left" vertical="top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top" wrapText="1"/>
    </xf>
    <xf numFmtId="4" fontId="9" fillId="4" borderId="0" xfId="0" applyNumberFormat="1" applyFont="1" applyFill="1"/>
    <xf numFmtId="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4" fontId="7" fillId="4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vertical="top" wrapText="1"/>
    </xf>
    <xf numFmtId="165" fontId="7" fillId="4" borderId="0" xfId="0" applyNumberFormat="1" applyFont="1" applyFill="1" applyBorder="1" applyAlignment="1">
      <alignment horizontal="center" vertical="top" wrapText="1"/>
    </xf>
    <xf numFmtId="164" fontId="7" fillId="4" borderId="0" xfId="1" applyNumberFormat="1" applyFont="1" applyFill="1" applyBorder="1" applyAlignment="1">
      <alignment horizontal="center" vertical="top" wrapText="1"/>
    </xf>
    <xf numFmtId="2" fontId="7" fillId="4" borderId="0" xfId="0" applyNumberFormat="1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wrapText="1"/>
    </xf>
    <xf numFmtId="0" fontId="7" fillId="4" borderId="11" xfId="0" applyFont="1" applyFill="1" applyBorder="1" applyAlignment="1"/>
    <xf numFmtId="0" fontId="7" fillId="4" borderId="0" xfId="2" applyFont="1" applyFill="1" applyAlignment="1">
      <alignment horizontal="left"/>
    </xf>
    <xf numFmtId="0" fontId="9" fillId="4" borderId="3" xfId="0" applyFont="1" applyFill="1" applyBorder="1" applyAlignment="1">
      <alignment horizontal="left" indent="2"/>
    </xf>
    <xf numFmtId="0" fontId="7" fillId="4" borderId="0" xfId="0" applyFont="1" applyFill="1" applyAlignment="1">
      <alignment horizontal="left" wrapText="1"/>
    </xf>
    <xf numFmtId="0" fontId="9" fillId="4" borderId="0" xfId="0" applyFont="1" applyFill="1" applyBorder="1" applyAlignment="1">
      <alignment horizontal="left" indent="2"/>
    </xf>
    <xf numFmtId="0" fontId="9" fillId="4" borderId="0" xfId="0" applyFont="1" applyFill="1" applyBorder="1" applyAlignment="1"/>
    <xf numFmtId="10" fontId="7" fillId="0" borderId="0" xfId="0" applyNumberFormat="1" applyFont="1" applyFill="1" applyBorder="1" applyAlignment="1">
      <alignment horizontal="center" vertical="top" wrapText="1"/>
    </xf>
    <xf numFmtId="10" fontId="7" fillId="0" borderId="0" xfId="1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left"/>
    </xf>
    <xf numFmtId="0" fontId="7" fillId="4" borderId="0" xfId="0" applyFont="1" applyFill="1" applyAlignment="1">
      <alignment horizontal="justify" wrapText="1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left"/>
    </xf>
    <xf numFmtId="0" fontId="13" fillId="0" borderId="12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left"/>
    </xf>
    <xf numFmtId="0" fontId="13" fillId="0" borderId="14" xfId="2" applyFont="1" applyFill="1" applyBorder="1" applyAlignment="1">
      <alignment horizontal="left"/>
    </xf>
    <xf numFmtId="0" fontId="9" fillId="4" borderId="0" xfId="0" applyFont="1" applyFill="1" applyBorder="1" applyAlignment="1">
      <alignment horizontal="left" vertical="top"/>
    </xf>
    <xf numFmtId="0" fontId="9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9" fillId="5" borderId="1" xfId="4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 indent="2"/>
    </xf>
    <xf numFmtId="0" fontId="9" fillId="4" borderId="0" xfId="0" applyFont="1" applyFill="1" applyAlignment="1">
      <alignment horizontal="left" indent="2"/>
    </xf>
    <xf numFmtId="0" fontId="7" fillId="4" borderId="0" xfId="0" applyFont="1" applyFill="1" applyAlignment="1">
      <alignment horizontal="left" wrapText="1"/>
    </xf>
    <xf numFmtId="0" fontId="7" fillId="4" borderId="2" xfId="0" applyFont="1" applyFill="1" applyBorder="1" applyAlignment="1">
      <alignment horizontal="justify" wrapText="1"/>
    </xf>
    <xf numFmtId="0" fontId="7" fillId="4" borderId="0" xfId="0" applyFont="1" applyFill="1" applyBorder="1" applyAlignment="1">
      <alignment horizontal="justify" wrapText="1"/>
    </xf>
    <xf numFmtId="0" fontId="7" fillId="4" borderId="3" xfId="0" applyFont="1" applyFill="1" applyBorder="1" applyAlignment="1">
      <alignment horizontal="justify" wrapText="1"/>
    </xf>
  </cellXfs>
  <cellStyles count="6">
    <cellStyle name="Example" xfId="4" xr:uid="{96ED2DB9-0048-4683-93CD-7AEB2A64C6EA}"/>
    <cellStyle name="Hyperlink" xfId="2" builtinId="8"/>
    <cellStyle name="NavigationLink" xfId="3" xr:uid="{E2D88BF5-6C86-46A4-9682-F31C48E68425}"/>
    <cellStyle name="Normal" xfId="0" builtinId="0"/>
    <cellStyle name="Percent" xfId="1" builtinId="5"/>
    <cellStyle name="TopLink" xfId="5" xr:uid="{42CDBEA6-9E51-41C2-B7D9-FEAB719507C6}"/>
  </cellStyles>
  <dxfs count="0"/>
  <tableStyles count="0" defaultTableStyle="TableStyleMedium2" defaultPivotStyle="PivotStyleLight16"/>
  <colors>
    <mruColors>
      <color rgb="FF990000"/>
      <color rgb="FF000066"/>
      <color rgb="FFEF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2ED0D-62B0-46F0-9CE7-2A03D6DD9A33}">
  <sheetPr>
    <pageSetUpPr autoPageBreaks="0" fitToPage="1"/>
  </sheetPr>
  <dimension ref="A1:P44"/>
  <sheetViews>
    <sheetView tabSelected="1" zoomScale="110" zoomScaleNormal="130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1" customWidth="1"/>
    <col min="2" max="2" width="12.140625" style="11" customWidth="1"/>
    <col min="3" max="9" width="12.140625" style="1" customWidth="1"/>
    <col min="10" max="10" width="12.140625" style="11" customWidth="1"/>
    <col min="11" max="11" width="9.85546875" style="1" bestFit="1" customWidth="1"/>
    <col min="12" max="12" width="13.28515625" style="1" bestFit="1" customWidth="1"/>
    <col min="13" max="13" width="16" style="1" bestFit="1" customWidth="1"/>
    <col min="14" max="16384" width="8.85546875" style="1"/>
  </cols>
  <sheetData>
    <row r="1" spans="2:15" s="2" customFormat="1" ht="13.9" customHeight="1" x14ac:dyDescent="0.2">
      <c r="B1" s="52" t="s">
        <v>12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  <c r="O1" s="53"/>
    </row>
    <row r="2" spans="2:15" s="2" customFormat="1" ht="13.9" customHeigh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3"/>
      <c r="N2" s="53"/>
      <c r="O2" s="53"/>
    </row>
    <row r="3" spans="2:15" s="3" customFormat="1" x14ac:dyDescent="0.2">
      <c r="B3" s="10"/>
      <c r="I3" s="4"/>
      <c r="J3" s="8"/>
      <c r="L3" s="5"/>
    </row>
    <row r="5" spans="2:15" ht="15" x14ac:dyDescent="0.25">
      <c r="B5" s="54" t="s">
        <v>22</v>
      </c>
      <c r="C5" s="54"/>
      <c r="D5" s="54"/>
      <c r="E5" s="54"/>
      <c r="F5" s="54"/>
      <c r="G5" s="54"/>
      <c r="H5" s="54"/>
      <c r="I5" s="54"/>
      <c r="J5" s="54"/>
    </row>
    <row r="6" spans="2:15" ht="14.25" customHeight="1" x14ac:dyDescent="0.2">
      <c r="B6" s="59" t="s">
        <v>29</v>
      </c>
      <c r="C6" s="59"/>
      <c r="D6" s="59"/>
      <c r="E6" s="59"/>
      <c r="F6" s="59"/>
      <c r="G6" s="59"/>
      <c r="H6" s="59"/>
      <c r="I6" s="59"/>
      <c r="J6" s="59"/>
    </row>
    <row r="7" spans="2:15" x14ac:dyDescent="0.2">
      <c r="B7" s="60"/>
      <c r="C7" s="60"/>
      <c r="D7" s="60"/>
      <c r="E7" s="60"/>
      <c r="F7" s="60"/>
      <c r="G7" s="60"/>
      <c r="H7" s="60"/>
      <c r="I7" s="60"/>
      <c r="J7" s="60"/>
    </row>
    <row r="8" spans="2:15" x14ac:dyDescent="0.2">
      <c r="B8" s="61"/>
      <c r="C8" s="61"/>
      <c r="D8" s="61"/>
      <c r="E8" s="61"/>
      <c r="F8" s="61"/>
      <c r="G8" s="61"/>
      <c r="H8" s="61"/>
      <c r="I8" s="61"/>
      <c r="J8" s="61"/>
    </row>
    <row r="9" spans="2:15" ht="15" thickBot="1" x14ac:dyDescent="0.25">
      <c r="B9" s="25"/>
      <c r="C9" s="25"/>
      <c r="D9" s="25"/>
      <c r="E9" s="25"/>
      <c r="F9" s="25"/>
      <c r="G9" s="25"/>
      <c r="H9" s="25"/>
      <c r="I9" s="25"/>
      <c r="J9" s="25"/>
    </row>
    <row r="10" spans="2:15" ht="17.25" customHeight="1" x14ac:dyDescent="0.2">
      <c r="B10" s="40" t="s">
        <v>27</v>
      </c>
      <c r="C10" s="29" t="s">
        <v>23</v>
      </c>
      <c r="D10" s="26" t="s">
        <v>19</v>
      </c>
      <c r="F10" s="40" t="s">
        <v>26</v>
      </c>
      <c r="G10" s="43" t="str">
        <f>HYPERLINK("https://www.wsj.com/market-data/quotes/"&amp;D10&amp;"/")</f>
        <v>https://www.wsj.com/market-data/quotes/WMT/</v>
      </c>
      <c r="H10" s="43"/>
      <c r="I10" s="43"/>
      <c r="J10" s="44"/>
    </row>
    <row r="11" spans="2:15" ht="16.5" x14ac:dyDescent="0.2">
      <c r="B11" s="41"/>
      <c r="C11" s="25" t="s">
        <v>24</v>
      </c>
      <c r="D11" s="27" t="s">
        <v>20</v>
      </c>
      <c r="F11" s="41"/>
      <c r="G11" s="45" t="str">
        <f>HYPERLINK("https://www.wsj.com/market-data/quotes/"&amp;D11&amp;"/")</f>
        <v>https://www.wsj.com/market-data/quotes/TGT/</v>
      </c>
      <c r="H11" s="45"/>
      <c r="I11" s="45"/>
      <c r="J11" s="46"/>
    </row>
    <row r="12" spans="2:15" ht="18" customHeight="1" thickBot="1" x14ac:dyDescent="0.25">
      <c r="B12" s="42"/>
      <c r="C12" s="30" t="s">
        <v>25</v>
      </c>
      <c r="D12" s="28" t="s">
        <v>21</v>
      </c>
      <c r="F12" s="42"/>
      <c r="G12" s="47" t="str">
        <f>HYPERLINK("https://www.wsj.com/market-data/quotes/"&amp;D12&amp;"/")</f>
        <v>https://www.wsj.com/market-data/quotes/COST/</v>
      </c>
      <c r="H12" s="47"/>
      <c r="I12" s="47"/>
      <c r="J12" s="48"/>
    </row>
    <row r="14" spans="2:15" ht="15" x14ac:dyDescent="0.25">
      <c r="B14" s="54" t="s">
        <v>5</v>
      </c>
      <c r="C14" s="54"/>
      <c r="D14" s="54"/>
      <c r="E14" s="54"/>
      <c r="F14" s="54"/>
      <c r="G14" s="54"/>
      <c r="H14" s="54"/>
      <c r="I14" s="54"/>
      <c r="J14" s="54"/>
    </row>
    <row r="15" spans="2:15" ht="15" x14ac:dyDescent="0.25">
      <c r="B15" s="1"/>
      <c r="F15" s="15" t="str">
        <f>D10</f>
        <v>WMT</v>
      </c>
      <c r="G15" s="14"/>
      <c r="H15" s="15" t="str">
        <f>D11</f>
        <v>TGT</v>
      </c>
      <c r="I15" s="14"/>
      <c r="J15" s="15" t="str">
        <f>D12</f>
        <v>COST</v>
      </c>
    </row>
    <row r="16" spans="2:15" ht="15" x14ac:dyDescent="0.25">
      <c r="B16" s="50" t="s">
        <v>2</v>
      </c>
      <c r="C16" s="50"/>
      <c r="D16" s="50"/>
      <c r="E16" s="50"/>
      <c r="F16" s="18">
        <v>144.71</v>
      </c>
      <c r="G16" s="17"/>
      <c r="H16" s="18">
        <v>164.92</v>
      </c>
      <c r="I16" s="20"/>
      <c r="J16" s="21">
        <v>381.54</v>
      </c>
    </row>
    <row r="17" spans="2:16" ht="15" x14ac:dyDescent="0.25">
      <c r="B17" s="50" t="s">
        <v>13</v>
      </c>
      <c r="C17" s="50"/>
      <c r="D17" s="50"/>
      <c r="E17" s="50"/>
      <c r="F17" s="18">
        <v>2830</v>
      </c>
      <c r="G17" s="17"/>
      <c r="H17" s="18">
        <v>500.62</v>
      </c>
      <c r="I17" s="20"/>
      <c r="J17" s="21">
        <v>441.23</v>
      </c>
    </row>
    <row r="18" spans="2:16" ht="15" x14ac:dyDescent="0.25">
      <c r="B18" s="50" t="s">
        <v>6</v>
      </c>
      <c r="C18" s="50"/>
      <c r="D18" s="50"/>
      <c r="E18" s="50"/>
      <c r="F18" s="18">
        <v>410.07</v>
      </c>
      <c r="G18" s="17"/>
      <c r="H18" s="18">
        <v>82.56</v>
      </c>
      <c r="I18" s="20"/>
      <c r="J18" s="21">
        <v>168.35</v>
      </c>
    </row>
    <row r="20" spans="2:16" ht="15" x14ac:dyDescent="0.25">
      <c r="B20" s="54" t="s">
        <v>7</v>
      </c>
      <c r="C20" s="54"/>
      <c r="D20" s="54"/>
      <c r="E20" s="54"/>
      <c r="F20" s="54"/>
      <c r="G20" s="54"/>
      <c r="H20" s="54"/>
      <c r="I20" s="54"/>
      <c r="J20" s="54"/>
      <c r="K20" s="7"/>
      <c r="L20" s="7"/>
      <c r="M20" s="7"/>
      <c r="N20" s="7"/>
      <c r="O20" s="7"/>
      <c r="P20" s="7"/>
    </row>
    <row r="21" spans="2:16" ht="15" x14ac:dyDescent="0.2">
      <c r="B21" s="49" t="s">
        <v>14</v>
      </c>
      <c r="C21" s="49"/>
      <c r="D21" s="9"/>
      <c r="E21" s="9"/>
      <c r="F21" s="19">
        <v>523964</v>
      </c>
      <c r="G21" s="9"/>
      <c r="H21" s="19">
        <v>78112</v>
      </c>
      <c r="I21" s="9"/>
      <c r="J21" s="19">
        <v>166761</v>
      </c>
      <c r="K21" s="7"/>
      <c r="L21" s="7"/>
      <c r="M21" s="7"/>
      <c r="N21" s="7"/>
      <c r="O21" s="7"/>
      <c r="P21" s="7"/>
    </row>
    <row r="22" spans="2:16" ht="15" x14ac:dyDescent="0.2">
      <c r="B22" s="49" t="s">
        <v>16</v>
      </c>
      <c r="C22" s="49"/>
      <c r="D22" s="9"/>
      <c r="E22" s="9"/>
      <c r="F22" s="19">
        <v>32455</v>
      </c>
      <c r="G22" s="9"/>
      <c r="H22" s="19">
        <v>7285</v>
      </c>
      <c r="I22" s="9"/>
      <c r="J22" s="19">
        <v>7917</v>
      </c>
      <c r="K22" s="7"/>
      <c r="L22" s="7"/>
      <c r="M22" s="7"/>
      <c r="N22" s="7"/>
      <c r="O22" s="7"/>
      <c r="P22" s="7"/>
    </row>
    <row r="23" spans="2:16" ht="15" x14ac:dyDescent="0.2">
      <c r="B23" s="49" t="s">
        <v>17</v>
      </c>
      <c r="C23" s="49"/>
      <c r="D23" s="9"/>
      <c r="E23" s="9"/>
      <c r="F23" s="19">
        <v>14881</v>
      </c>
      <c r="G23" s="9"/>
      <c r="H23" s="19">
        <v>3269</v>
      </c>
      <c r="I23" s="9"/>
      <c r="J23" s="19">
        <v>4002</v>
      </c>
      <c r="K23" s="7"/>
      <c r="L23" s="7"/>
      <c r="M23" s="7"/>
      <c r="N23" s="7"/>
      <c r="O23" s="7"/>
      <c r="P23" s="7"/>
    </row>
    <row r="24" spans="2:16" ht="15" x14ac:dyDescent="0.25">
      <c r="B24" s="13" t="s">
        <v>15</v>
      </c>
      <c r="C24" s="12"/>
      <c r="D24" s="9"/>
      <c r="E24" s="9"/>
      <c r="F24" s="19">
        <v>236495</v>
      </c>
      <c r="G24" s="9"/>
      <c r="H24" s="19">
        <v>42779</v>
      </c>
      <c r="I24" s="9"/>
      <c r="J24" s="19">
        <v>55556</v>
      </c>
      <c r="K24" s="7"/>
      <c r="L24" s="7"/>
      <c r="M24" s="7"/>
      <c r="N24" s="7"/>
      <c r="O24" s="7"/>
      <c r="P24" s="7"/>
    </row>
    <row r="25" spans="2:16" ht="15" x14ac:dyDescent="0.25">
      <c r="B25" s="13" t="s">
        <v>18</v>
      </c>
      <c r="D25" s="9"/>
      <c r="E25" s="9"/>
      <c r="F25" s="19">
        <v>81552</v>
      </c>
      <c r="G25" s="9"/>
      <c r="H25" s="19">
        <v>11833</v>
      </c>
      <c r="I25" s="9"/>
      <c r="J25" s="19">
        <v>18705</v>
      </c>
      <c r="K25" s="7"/>
      <c r="L25" s="7"/>
      <c r="M25" s="7"/>
      <c r="N25" s="7"/>
      <c r="O25" s="7"/>
      <c r="P25" s="7"/>
    </row>
    <row r="26" spans="2:16" ht="15" x14ac:dyDescent="0.25">
      <c r="B26" s="13" t="s">
        <v>33</v>
      </c>
      <c r="D26" s="9"/>
      <c r="E26" s="9"/>
      <c r="F26" s="36">
        <v>2.7199999999999998E-2</v>
      </c>
      <c r="G26" s="9"/>
      <c r="H26" s="37">
        <v>3.95E-2</v>
      </c>
      <c r="I26" s="9"/>
      <c r="J26" s="37">
        <v>0.1386</v>
      </c>
      <c r="K26" s="7"/>
      <c r="L26" s="7"/>
      <c r="M26" s="7"/>
      <c r="N26" s="7"/>
      <c r="O26" s="7"/>
      <c r="P26" s="7"/>
    </row>
    <row r="27" spans="2:16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7"/>
      <c r="P27" s="7"/>
    </row>
    <row r="28" spans="2:16" ht="15" x14ac:dyDescent="0.25">
      <c r="B28" s="54" t="s">
        <v>11</v>
      </c>
      <c r="C28" s="54"/>
      <c r="D28" s="54"/>
      <c r="E28" s="54"/>
      <c r="F28" s="54"/>
      <c r="G28" s="54"/>
      <c r="H28" s="54"/>
      <c r="I28" s="54"/>
      <c r="J28" s="54"/>
      <c r="K28" s="9"/>
      <c r="L28" s="9"/>
      <c r="M28" s="9"/>
      <c r="N28" s="7"/>
      <c r="O28" s="7"/>
      <c r="P28" s="7"/>
    </row>
    <row r="29" spans="2:16" ht="15" x14ac:dyDescent="0.25">
      <c r="B29" s="55" t="s">
        <v>10</v>
      </c>
      <c r="C29" s="55"/>
      <c r="D29" s="55"/>
      <c r="F29" s="24">
        <f>F23/(F17)</f>
        <v>5.2583038869257948</v>
      </c>
      <c r="G29" s="24"/>
      <c r="H29" s="24">
        <f t="shared" ref="H29:J29" si="0">H23/(H17)</f>
        <v>6.5299029203787304</v>
      </c>
      <c r="I29" s="24"/>
      <c r="J29" s="24">
        <f t="shared" si="0"/>
        <v>9.0700994945946558</v>
      </c>
      <c r="K29" s="9"/>
      <c r="L29" s="9"/>
      <c r="M29" s="9"/>
      <c r="N29" s="7"/>
      <c r="O29" s="7"/>
      <c r="P29" s="7"/>
    </row>
    <row r="30" spans="2:16" ht="17.25" x14ac:dyDescent="0.25">
      <c r="B30" s="50" t="s">
        <v>31</v>
      </c>
      <c r="C30" s="50"/>
      <c r="D30" s="50"/>
      <c r="E30" s="9"/>
      <c r="F30" s="24">
        <f>F16/(F29)</f>
        <v>27.520280895101138</v>
      </c>
      <c r="G30" s="24"/>
      <c r="H30" s="24">
        <f t="shared" ref="H30:J30" si="1">H16/(H29)</f>
        <v>25.256118201284796</v>
      </c>
      <c r="I30" s="24"/>
      <c r="J30" s="24">
        <f t="shared" si="1"/>
        <v>42.065690704647679</v>
      </c>
      <c r="K30" s="9"/>
      <c r="L30" s="9"/>
      <c r="M30" s="9"/>
      <c r="N30" s="7"/>
      <c r="O30" s="7"/>
      <c r="P30" s="7"/>
    </row>
    <row r="31" spans="2:16" ht="15" x14ac:dyDescent="0.25">
      <c r="B31" s="50" t="s">
        <v>3</v>
      </c>
      <c r="C31" s="50"/>
      <c r="D31" s="50"/>
      <c r="E31" s="9"/>
      <c r="F31" s="23">
        <f>F23/F24</f>
        <v>6.2923106196748346E-2</v>
      </c>
      <c r="G31" s="23"/>
      <c r="H31" s="23">
        <f t="shared" ref="H31" si="2">H23/H24</f>
        <v>7.6415998503938848E-2</v>
      </c>
      <c r="I31" s="23"/>
      <c r="J31" s="23">
        <f>J23/J24</f>
        <v>7.2035423716610272E-2</v>
      </c>
      <c r="K31" s="9"/>
      <c r="L31" s="9"/>
      <c r="M31" s="9"/>
      <c r="N31" s="7"/>
      <c r="O31" s="7"/>
      <c r="P31" s="7"/>
    </row>
    <row r="32" spans="2:16" ht="15" x14ac:dyDescent="0.25">
      <c r="B32" s="50" t="s">
        <v>4</v>
      </c>
      <c r="C32" s="50"/>
      <c r="D32" s="50"/>
      <c r="E32" s="9"/>
      <c r="F32" s="23">
        <f>F23/F25</f>
        <v>0.18247253286246812</v>
      </c>
      <c r="G32" s="23"/>
      <c r="H32" s="23">
        <f t="shared" ref="H32" si="3">H23/H25</f>
        <v>0.27626130313529956</v>
      </c>
      <c r="I32" s="23"/>
      <c r="J32" s="23">
        <f>J23/J25</f>
        <v>0.21395348837209302</v>
      </c>
      <c r="K32" s="9"/>
      <c r="L32" s="9"/>
      <c r="M32" s="9"/>
      <c r="N32" s="7"/>
      <c r="O32" s="7"/>
      <c r="P32" s="7"/>
    </row>
    <row r="33" spans="1:16" ht="15" x14ac:dyDescent="0.25">
      <c r="B33" s="57" t="s">
        <v>8</v>
      </c>
      <c r="C33" s="57"/>
      <c r="D33" s="57"/>
      <c r="E33" s="9"/>
      <c r="F33" s="22">
        <f>F23/F21</f>
        <v>2.8400806162255422E-2</v>
      </c>
      <c r="G33" s="22"/>
      <c r="H33" s="22">
        <f t="shared" ref="H33:J33" si="4">H23/H21</f>
        <v>4.1850163867267511E-2</v>
      </c>
      <c r="I33" s="22"/>
      <c r="J33" s="22">
        <f t="shared" si="4"/>
        <v>2.3998416896036844E-2</v>
      </c>
      <c r="K33" s="9"/>
      <c r="L33" s="9"/>
      <c r="M33" s="9"/>
      <c r="N33" s="7"/>
      <c r="O33" s="7"/>
      <c r="P33" s="7"/>
    </row>
    <row r="34" spans="1:16" ht="15" x14ac:dyDescent="0.25">
      <c r="B34" s="57" t="s">
        <v>9</v>
      </c>
      <c r="C34" s="57"/>
      <c r="D34" s="57"/>
      <c r="E34" s="9"/>
      <c r="F34" s="22">
        <f>F21/F24</f>
        <v>2.2155394405801392</v>
      </c>
      <c r="G34" s="22"/>
      <c r="H34" s="22">
        <f t="shared" ref="H34:J34" si="5">H21/H24</f>
        <v>1.8259426354052222</v>
      </c>
      <c r="I34" s="22"/>
      <c r="J34" s="22">
        <f t="shared" si="5"/>
        <v>3.001673986608107</v>
      </c>
      <c r="K34" s="9"/>
      <c r="L34" s="9"/>
      <c r="M34" s="9"/>
      <c r="N34" s="7"/>
      <c r="O34" s="7"/>
      <c r="P34" s="7"/>
    </row>
    <row r="35" spans="1:16" ht="15.75" customHeight="1" x14ac:dyDescent="0.25">
      <c r="B35" s="56" t="s">
        <v>30</v>
      </c>
      <c r="C35" s="56"/>
      <c r="D35" s="56"/>
      <c r="E35" s="9"/>
      <c r="F35" s="22">
        <f>F24/F25</f>
        <v>2.8999288797331766</v>
      </c>
      <c r="G35" s="22"/>
      <c r="H35" s="22">
        <f t="shared" ref="H35:J35" si="6">H24/H25</f>
        <v>3.6152285979886756</v>
      </c>
      <c r="I35" s="22"/>
      <c r="J35" s="22">
        <f t="shared" si="6"/>
        <v>2.9701149425287356</v>
      </c>
      <c r="K35" s="9"/>
      <c r="L35" s="9"/>
      <c r="M35" s="9"/>
      <c r="N35" s="7"/>
      <c r="O35" s="7"/>
      <c r="P35" s="7"/>
    </row>
    <row r="36" spans="1:16" ht="15.75" customHeight="1" x14ac:dyDescent="0.25">
      <c r="B36" s="35" t="s">
        <v>34</v>
      </c>
      <c r="C36" s="34"/>
      <c r="D36" s="34"/>
      <c r="E36" s="9"/>
      <c r="F36" s="22">
        <f>F30/(F26*100)</f>
        <v>10.117750329081302</v>
      </c>
      <c r="G36" s="22"/>
      <c r="H36" s="22">
        <f>H30/(H26*100)</f>
        <v>6.3939539750088086</v>
      </c>
      <c r="I36" s="22"/>
      <c r="J36" s="22">
        <f>J30/(J26*100)</f>
        <v>3.0350426193829496</v>
      </c>
      <c r="K36" s="9"/>
      <c r="L36" s="9"/>
      <c r="M36" s="9"/>
      <c r="N36" s="7"/>
      <c r="O36" s="7"/>
      <c r="P36" s="7"/>
    </row>
    <row r="37" spans="1:16" ht="15" x14ac:dyDescent="0.25">
      <c r="B37" s="32"/>
      <c r="C37" s="16"/>
      <c r="D37" s="16"/>
      <c r="E37" s="16"/>
      <c r="F37" s="16"/>
      <c r="G37" s="16"/>
      <c r="H37" s="16"/>
      <c r="I37" s="16"/>
      <c r="J37" s="16"/>
      <c r="K37" s="9"/>
      <c r="L37" s="9"/>
      <c r="M37" s="9"/>
      <c r="N37" s="7"/>
      <c r="O37" s="7"/>
      <c r="P37" s="7"/>
    </row>
    <row r="38" spans="1:16" x14ac:dyDescent="0.2">
      <c r="B38" s="39" t="s">
        <v>28</v>
      </c>
      <c r="C38" s="39"/>
      <c r="D38" s="39"/>
      <c r="E38" s="39"/>
      <c r="F38" s="39"/>
      <c r="G38" s="39"/>
      <c r="H38" s="39"/>
      <c r="I38" s="39"/>
      <c r="J38" s="39"/>
    </row>
    <row r="39" spans="1:16" x14ac:dyDescent="0.2">
      <c r="B39" s="39"/>
      <c r="C39" s="39"/>
      <c r="D39" s="39"/>
      <c r="E39" s="39"/>
      <c r="F39" s="39"/>
      <c r="G39" s="39"/>
      <c r="H39" s="39"/>
      <c r="I39" s="39"/>
      <c r="J39" s="39"/>
    </row>
    <row r="40" spans="1:16" ht="16.5" customHeight="1" x14ac:dyDescent="0.2">
      <c r="B40" s="58" t="s">
        <v>32</v>
      </c>
      <c r="C40" s="58"/>
      <c r="D40" s="58"/>
      <c r="E40" s="58"/>
      <c r="F40" s="58"/>
      <c r="G40" s="58"/>
      <c r="H40" s="58"/>
      <c r="I40" s="58"/>
      <c r="J40" s="58"/>
    </row>
    <row r="41" spans="1:16" x14ac:dyDescent="0.2">
      <c r="B41" s="58"/>
      <c r="C41" s="58"/>
      <c r="D41" s="58"/>
      <c r="E41" s="58"/>
      <c r="F41" s="58"/>
      <c r="G41" s="58"/>
      <c r="H41" s="58"/>
      <c r="I41" s="58"/>
      <c r="J41" s="58"/>
    </row>
    <row r="42" spans="1:16" ht="16.5" x14ac:dyDescent="0.2">
      <c r="B42" s="38" t="s">
        <v>35</v>
      </c>
      <c r="C42" s="33"/>
      <c r="D42" s="33"/>
      <c r="E42" s="33"/>
      <c r="F42" s="33"/>
      <c r="G42" s="33"/>
      <c r="H42" s="33"/>
      <c r="I42" s="33"/>
      <c r="J42" s="33"/>
    </row>
    <row r="43" spans="1:16" x14ac:dyDescent="0.2">
      <c r="B43" s="1"/>
    </row>
    <row r="44" spans="1:16" x14ac:dyDescent="0.2">
      <c r="A44" s="6"/>
      <c r="B44" s="31" t="s">
        <v>0</v>
      </c>
      <c r="I44" s="51" t="s">
        <v>1</v>
      </c>
      <c r="J44" s="51"/>
    </row>
  </sheetData>
  <mergeCells count="28">
    <mergeCell ref="I44:J44"/>
    <mergeCell ref="B1:K2"/>
    <mergeCell ref="L1:O2"/>
    <mergeCell ref="B28:J28"/>
    <mergeCell ref="B14:J14"/>
    <mergeCell ref="B20:J20"/>
    <mergeCell ref="B32:D32"/>
    <mergeCell ref="B31:D31"/>
    <mergeCell ref="B30:D30"/>
    <mergeCell ref="B29:D29"/>
    <mergeCell ref="B35:D35"/>
    <mergeCell ref="B34:D34"/>
    <mergeCell ref="B33:D33"/>
    <mergeCell ref="B40:J41"/>
    <mergeCell ref="B5:J5"/>
    <mergeCell ref="B6:J8"/>
    <mergeCell ref="B38:J39"/>
    <mergeCell ref="B10:B12"/>
    <mergeCell ref="F10:F12"/>
    <mergeCell ref="G10:J10"/>
    <mergeCell ref="G11:J11"/>
    <mergeCell ref="G12:J12"/>
    <mergeCell ref="B21:C21"/>
    <mergeCell ref="B22:C22"/>
    <mergeCell ref="B23:C23"/>
    <mergeCell ref="B16:E16"/>
    <mergeCell ref="B17:E17"/>
    <mergeCell ref="B18:E18"/>
  </mergeCells>
  <conditionalFormatting sqref="F29:J2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J3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1:J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:J3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:J3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J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:J3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6:J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5:J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44" location="'Valuation by Comparables'!A4" display="▲Top" xr:uid="{45DB6A92-E81A-4D65-A209-684FDD231E24}"/>
  </hyperlinks>
  <pageMargins left="0.7" right="0.7" top="0.75" bottom="0.75" header="0.3" footer="0.3"/>
  <pageSetup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 by Comparables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2020-08-09T14:29:18Z</dcterms:created>
  <dcterms:modified xsi:type="dcterms:W3CDTF">2020-10-27T11:41:46Z</dcterms:modified>
</cp:coreProperties>
</file>