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Excel Worksheets\"/>
    </mc:Choice>
  </mc:AlternateContent>
  <xr:revisionPtr revIDLastSave="0" documentId="13_ncr:1_{CB41ECB0-B703-4489-A350-EA609B000CC0}" xr6:coauthVersionLast="36" xr6:coauthVersionMax="36" xr10:uidLastSave="{00000000-0000-0000-0000-000000000000}"/>
  <bookViews>
    <workbookView xWindow="0" yWindow="0" windowWidth="28800" windowHeight="12210" xr2:uid="{9C108B19-2D54-4DD3-8702-C1E4D0D2EC42}"/>
  </bookViews>
  <sheets>
    <sheet name="Scenario Analysis &amp; Probability" sheetId="1" r:id="rId1"/>
  </sheets>
  <definedNames>
    <definedName name="Home16">#REF!</definedName>
    <definedName name="Home17">#REF!</definedName>
    <definedName name="Home18">#REF!</definedName>
    <definedName name="Home19">#REF!</definedName>
    <definedName name="Home20">#REF!</definedName>
    <definedName name="Home21">#REF!</definedName>
    <definedName name="Home22">#REF!</definedName>
    <definedName name="Home23">#REF!</definedName>
    <definedName name="Home24">#REF!</definedName>
    <definedName name="Home25">#REF!</definedName>
    <definedName name="Home6">'Scenario Analysis &amp; Probability'!$A$4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  <c r="F19" i="1" l="1"/>
  <c r="F47" i="1" s="1"/>
  <c r="E19" i="1"/>
  <c r="E47" i="1" s="1"/>
  <c r="F18" i="1"/>
  <c r="F31" i="1" s="1"/>
  <c r="E18" i="1"/>
  <c r="E61" i="1" s="1"/>
  <c r="F17" i="1"/>
  <c r="F30" i="1" s="1"/>
  <c r="E17" i="1"/>
  <c r="E45" i="1" s="1"/>
  <c r="F16" i="1"/>
  <c r="F29" i="1" s="1"/>
  <c r="E16" i="1"/>
  <c r="E29" i="1" s="1"/>
  <c r="G47" i="1" l="1"/>
  <c r="E62" i="1"/>
  <c r="E60" i="1"/>
  <c r="F45" i="1"/>
  <c r="G45" i="1" s="1"/>
  <c r="E59" i="1"/>
  <c r="G29" i="1"/>
  <c r="B7" i="1"/>
  <c r="E30" i="1"/>
  <c r="G30" i="1" s="1"/>
  <c r="E32" i="1"/>
  <c r="E44" i="1"/>
  <c r="F59" i="1"/>
  <c r="F60" i="1"/>
  <c r="F61" i="1"/>
  <c r="F62" i="1"/>
  <c r="F32" i="1"/>
  <c r="F44" i="1"/>
  <c r="E46" i="1"/>
  <c r="E31" i="1"/>
  <c r="G31" i="1" s="1"/>
  <c r="F46" i="1"/>
  <c r="G59" i="1" l="1"/>
  <c r="G60" i="1"/>
  <c r="G46" i="1"/>
  <c r="G62" i="1"/>
  <c r="G61" i="1"/>
  <c r="G44" i="1"/>
  <c r="G32" i="1"/>
  <c r="G33" i="1" s="1"/>
  <c r="C36" i="1" s="1"/>
  <c r="G63" i="1" l="1"/>
  <c r="G48" i="1"/>
  <c r="H59" i="1" s="1"/>
  <c r="I59" i="1" s="1"/>
  <c r="H46" i="1" l="1"/>
  <c r="H47" i="1"/>
  <c r="H44" i="1"/>
  <c r="H45" i="1"/>
  <c r="H62" i="1"/>
  <c r="I62" i="1" s="1"/>
  <c r="J62" i="1" s="1"/>
  <c r="H60" i="1"/>
  <c r="I60" i="1" s="1"/>
  <c r="J60" i="1" s="1"/>
  <c r="H61" i="1"/>
  <c r="I61" i="1" s="1"/>
  <c r="J61" i="1" s="1"/>
  <c r="J63" i="1" l="1"/>
  <c r="G75" i="1" s="1"/>
  <c r="C73" i="1" s="1"/>
  <c r="C66" i="1" l="1"/>
</calcChain>
</file>

<file path=xl/sharedStrings.xml><?xml version="1.0" encoding="utf-8"?>
<sst xmlns="http://schemas.openxmlformats.org/spreadsheetml/2006/main" count="66" uniqueCount="37">
  <si>
    <t>Scenario Analysis and Probability Distributions</t>
  </si>
  <si>
    <t>Scenario Analysis of a Stock Index Fund</t>
  </si>
  <si>
    <t>Step 1: Summarize the probabilities and returns in a table.</t>
  </si>
  <si>
    <t>Scenario</t>
  </si>
  <si>
    <t>p(s)</t>
  </si>
  <si>
    <t>r(s)</t>
  </si>
  <si>
    <t>Choose an Example</t>
  </si>
  <si>
    <t>Severe Recession</t>
  </si>
  <si>
    <t>Example 1</t>
  </si>
  <si>
    <t>Mild Recession</t>
  </si>
  <si>
    <t>Example 2</t>
  </si>
  <si>
    <t>Normal Growth</t>
  </si>
  <si>
    <t>Example 3</t>
  </si>
  <si>
    <t>Economic Boom</t>
  </si>
  <si>
    <t xml:space="preserve">E(r) = </t>
  </si>
  <si>
    <t>• For each scenario, determine how much the realized return deviates from this expected return</t>
  </si>
  <si>
    <t>Deviation</t>
  </si>
  <si>
    <t>• Uncertainty surrounding the investment is a function of magnitudes of deviations and the probabilities of each surprise</t>
  </si>
  <si>
    <t>• Square the deviations (so negative and positives do not offset), multiply by their probabilities, then sum</t>
  </si>
  <si>
    <t>Sq. Dev.</t>
  </si>
  <si>
    <t>p(s) x Sq. Dev.</t>
  </si>
  <si>
    <t xml:space="preserve">Var = </t>
  </si>
  <si>
    <t>Step 4: Convert the surprise component into the same units as the expected return</t>
  </si>
  <si>
    <t>Standard Deviation =</t>
  </si>
  <si>
    <t>We now have defined the expected return and the risk (standard deviation) of this investment based on the HPRs and their associated probabilities.</t>
  </si>
  <si>
    <t>▲Top</t>
  </si>
  <si>
    <r>
      <rPr>
        <b/>
        <sz val="11"/>
        <rFont val="Arial"/>
        <family val="2"/>
      </rPr>
      <t>p(s)</t>
    </r>
    <r>
      <rPr>
        <sz val="11"/>
        <rFont val="Arial"/>
        <family val="2"/>
      </rPr>
      <t xml:space="preserve"> is the probability of a scenario occurring, </t>
    </r>
    <r>
      <rPr>
        <b/>
        <sz val="11"/>
        <rFont val="Arial"/>
        <family val="2"/>
      </rPr>
      <t>r(s)</t>
    </r>
    <r>
      <rPr>
        <sz val="11"/>
        <rFont val="Arial"/>
        <family val="2"/>
      </rPr>
      <t xml:space="preserve"> is the return in that scenario.</t>
    </r>
  </si>
  <si>
    <r>
      <t xml:space="preserve">p(s) </t>
    </r>
    <r>
      <rPr>
        <sz val="11"/>
        <rFont val="Arial"/>
        <family val="2"/>
      </rPr>
      <t>x</t>
    </r>
    <r>
      <rPr>
        <b/>
        <sz val="11"/>
        <rFont val="Arial"/>
        <family val="2"/>
      </rPr>
      <t xml:space="preserve"> r(s)</t>
    </r>
  </si>
  <si>
    <r>
      <t xml:space="preserve">• Observe how the return in each state differs from the </t>
    </r>
    <r>
      <rPr>
        <i/>
        <sz val="11"/>
        <rFont val="Arial"/>
        <family val="2"/>
      </rPr>
      <t>expected return</t>
    </r>
    <r>
      <rPr>
        <sz val="11"/>
        <rFont val="Arial"/>
        <family val="2"/>
      </rPr>
      <t xml:space="preserve"> we just calculated</t>
    </r>
  </si>
  <si>
    <r>
      <t xml:space="preserve">• </t>
    </r>
    <r>
      <rPr>
        <b/>
        <i/>
        <sz val="11"/>
        <rFont val="Arial"/>
        <family val="2"/>
      </rPr>
      <t>Standard Deviation</t>
    </r>
    <r>
      <rPr>
        <sz val="11"/>
        <rFont val="Arial"/>
        <family val="2"/>
      </rPr>
      <t xml:space="preserve"> = the square root of the variance, puts risk measure in same units as returns</t>
    </r>
  </si>
  <si>
    <t>© Joseph Farizo</t>
  </si>
  <si>
    <t xml:space="preserve">Step 2: Find the Expected Return E(r) </t>
  </si>
  <si>
    <r>
      <rPr>
        <b/>
        <i/>
        <sz val="11"/>
        <rFont val="Arial"/>
        <family val="2"/>
      </rPr>
      <t>Expected Return E(r)</t>
    </r>
    <r>
      <rPr>
        <sz val="11"/>
        <rFont val="Arial"/>
        <family val="2"/>
      </rPr>
      <t xml:space="preserve"> is the mean value of the distribution of HPRs or the return an investor expects, also known as </t>
    </r>
    <r>
      <rPr>
        <i/>
        <sz val="11"/>
        <rFont val="Arial"/>
        <family val="2"/>
      </rPr>
      <t>mean return</t>
    </r>
  </si>
  <si>
    <t>Step 3: Quantify the "surprise" component - the difference between actual return and expected return</t>
  </si>
  <si>
    <r>
      <t xml:space="preserve">• </t>
    </r>
    <r>
      <rPr>
        <b/>
        <i/>
        <sz val="11"/>
        <rFont val="Arial"/>
        <family val="2"/>
      </rPr>
      <t>Variance</t>
    </r>
    <r>
      <rPr>
        <sz val="11"/>
        <rFont val="Arial"/>
        <family val="2"/>
      </rPr>
      <t>:  single value summarizing this uncertainty in these magnitudes and probabilities</t>
    </r>
  </si>
  <si>
    <t>Calculation:</t>
  </si>
  <si>
    <t>We can use the expected return formula, considering the probabilities and returns in each state.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</si>
</sst>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sz val="11"/>
      <color rgb="FFEFE0D9"/>
      <name val="Tahoma"/>
      <family val="2"/>
    </font>
    <font>
      <sz val="20"/>
      <color theme="0"/>
      <name val="Georgia"/>
      <family val="1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1"/>
      <color rgb="FFEFE0D9"/>
      <name val="Arial"/>
      <family val="2"/>
    </font>
    <font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>
      <alignment horizontal="center"/>
    </xf>
    <xf numFmtId="0" fontId="6" fillId="5" borderId="2">
      <alignment horizontal="left"/>
    </xf>
    <xf numFmtId="0" fontId="3" fillId="4" borderId="0">
      <alignment horizontal="left"/>
    </xf>
  </cellStyleXfs>
  <cellXfs count="62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4" fillId="3" borderId="0" xfId="3" applyAlignment="1">
      <alignment horizontal="right"/>
    </xf>
    <xf numFmtId="0" fontId="4" fillId="3" borderId="0" xfId="3">
      <alignment horizontal="center"/>
    </xf>
    <xf numFmtId="0" fontId="4" fillId="3" borderId="0" xfId="3" applyAlignment="1">
      <alignment horizontal="left"/>
    </xf>
    <xf numFmtId="0" fontId="4" fillId="3" borderId="0" xfId="2" applyFont="1" applyFill="1" applyAlignment="1">
      <alignment horizontal="center"/>
    </xf>
    <xf numFmtId="0" fontId="3" fillId="4" borderId="0" xfId="0" applyFont="1" applyFill="1"/>
    <xf numFmtId="2" fontId="7" fillId="4" borderId="0" xfId="0" applyNumberFormat="1" applyFont="1" applyFill="1" applyBorder="1"/>
    <xf numFmtId="0" fontId="7" fillId="4" borderId="0" xfId="0" applyFont="1" applyFill="1" applyBorder="1"/>
    <xf numFmtId="164" fontId="3" fillId="4" borderId="0" xfId="0" applyNumberFormat="1" applyFont="1" applyFill="1"/>
    <xf numFmtId="0" fontId="3" fillId="7" borderId="0" xfId="0" applyFont="1" applyFill="1" applyAlignment="1"/>
    <xf numFmtId="0" fontId="9" fillId="4" borderId="0" xfId="0" applyFont="1" applyFill="1"/>
    <xf numFmtId="0" fontId="11" fillId="4" borderId="4" xfId="0" applyFont="1" applyFill="1" applyBorder="1" applyAlignment="1">
      <alignment horizontal="left"/>
    </xf>
    <xf numFmtId="0" fontId="9" fillId="4" borderId="4" xfId="0" applyFont="1" applyFill="1" applyBorder="1"/>
    <xf numFmtId="0" fontId="11" fillId="4" borderId="4" xfId="0" applyFont="1" applyFill="1" applyBorder="1" applyAlignment="1">
      <alignment horizontal="center"/>
    </xf>
    <xf numFmtId="2" fontId="9" fillId="4" borderId="8" xfId="0" applyNumberFormat="1" applyFont="1" applyFill="1" applyBorder="1" applyAlignment="1">
      <alignment horizontal="center"/>
    </xf>
    <xf numFmtId="2" fontId="13" fillId="4" borderId="0" xfId="0" applyNumberFormat="1" applyFont="1" applyFill="1" applyBorder="1" applyAlignment="1">
      <alignment horizontal="center"/>
    </xf>
    <xf numFmtId="164" fontId="9" fillId="4" borderId="0" xfId="0" applyNumberFormat="1" applyFont="1" applyFill="1"/>
    <xf numFmtId="0" fontId="11" fillId="4" borderId="0" xfId="0" applyFont="1" applyFill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0" fontId="11" fillId="4" borderId="0" xfId="0" applyFont="1" applyFill="1" applyAlignment="1">
      <alignment horizontal="right"/>
    </xf>
    <xf numFmtId="165" fontId="11" fillId="4" borderId="13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justify" vertical="top"/>
    </xf>
    <xf numFmtId="0" fontId="9" fillId="4" borderId="0" xfId="5" applyFont="1">
      <alignment horizontal="left"/>
    </xf>
    <xf numFmtId="165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right" vertical="top"/>
    </xf>
    <xf numFmtId="0" fontId="9" fillId="4" borderId="4" xfId="5" applyFont="1" applyBorder="1">
      <alignment horizontal="left"/>
    </xf>
    <xf numFmtId="0" fontId="11" fillId="4" borderId="4" xfId="0" applyFont="1" applyFill="1" applyBorder="1" applyAlignment="1">
      <alignment horizontal="right"/>
    </xf>
    <xf numFmtId="165" fontId="11" fillId="4" borderId="4" xfId="0" applyNumberFormat="1" applyFont="1" applyFill="1" applyBorder="1" applyAlignment="1">
      <alignment horizontal="center"/>
    </xf>
    <xf numFmtId="0" fontId="11" fillId="5" borderId="2" xfId="4" applyFont="1" applyAlignment="1"/>
    <xf numFmtId="0" fontId="9" fillId="4" borderId="0" xfId="0" applyFont="1" applyFill="1" applyBorder="1" applyAlignment="1">
      <alignment horizontal="left" vertical="top"/>
    </xf>
    <xf numFmtId="0" fontId="11" fillId="4" borderId="0" xfId="0" applyFont="1" applyFill="1"/>
    <xf numFmtId="0" fontId="9" fillId="4" borderId="0" xfId="5" applyFont="1" applyAlignment="1">
      <alignment horizontal="left"/>
    </xf>
    <xf numFmtId="166" fontId="11" fillId="4" borderId="14" xfId="1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9" fillId="4" borderId="3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justify" vertical="top" wrapText="1"/>
    </xf>
    <xf numFmtId="0" fontId="11" fillId="4" borderId="4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11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165" fontId="9" fillId="4" borderId="1" xfId="0" applyNumberFormat="1" applyFont="1" applyFill="1" applyBorder="1" applyAlignment="1">
      <alignment horizontal="center"/>
    </xf>
    <xf numFmtId="0" fontId="9" fillId="4" borderId="0" xfId="5" applyFont="1" applyAlignment="1">
      <alignment horizontal="left" wrapText="1"/>
    </xf>
    <xf numFmtId="0" fontId="9" fillId="4" borderId="0" xfId="5" applyFont="1" applyAlignment="1">
      <alignment horizontal="left"/>
    </xf>
    <xf numFmtId="0" fontId="11" fillId="4" borderId="0" xfId="0" applyFont="1" applyFill="1" applyAlignment="1">
      <alignment horizontal="center"/>
    </xf>
    <xf numFmtId="0" fontId="9" fillId="4" borderId="0" xfId="0" applyFont="1" applyFill="1" applyAlignment="1">
      <alignment horizontal="right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165" fontId="11" fillId="4" borderId="13" xfId="0" applyNumberFormat="1" applyFont="1" applyFill="1" applyBorder="1" applyAlignment="1">
      <alignment horizontal="center"/>
    </xf>
    <xf numFmtId="0" fontId="9" fillId="4" borderId="3" xfId="5" applyFont="1" applyBorder="1" applyAlignment="1">
      <alignment horizontal="left" wrapText="1"/>
    </xf>
    <xf numFmtId="0" fontId="9" fillId="4" borderId="0" xfId="0" applyFont="1" applyFill="1" applyAlignment="1">
      <alignment horizontal="center"/>
    </xf>
  </cellXfs>
  <cellStyles count="6">
    <cellStyle name="Example" xfId="4" xr:uid="{C89A9BB4-1005-435C-95A4-E65FD32F9DB9}"/>
    <cellStyle name="Hyperlink" xfId="2" builtinId="8"/>
    <cellStyle name="NavigationLink" xfId="3" xr:uid="{D56681D7-B88D-4744-AB83-51E393D3E305}"/>
    <cellStyle name="Normal" xfId="0" builtinId="0"/>
    <cellStyle name="Percent" xfId="1" builtinId="5"/>
    <cellStyle name="TopLink" xfId="5" xr:uid="{AE542914-5FD8-4236-8C67-61A0AE1EAA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783895</xdr:colOff>
      <xdr:row>23</xdr:row>
      <xdr:rowOff>66964</xdr:rowOff>
    </xdr:from>
    <xdr:ext cx="1258871" cy="4769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A67C179-F9C6-4902-B9D1-41560A4CC042}"/>
                </a:ext>
              </a:extLst>
            </xdr:cNvPr>
            <xdr:cNvSpPr txBox="1"/>
          </xdr:nvSpPr>
          <xdr:spPr>
            <a:xfrm>
              <a:off x="3418050" y="4448464"/>
              <a:ext cx="1258871" cy="476925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𝐸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nary>
                      <m:naryPr>
                        <m:chr m:val="∑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sup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𝑝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e>
                        </m:d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A67C179-F9C6-4902-B9D1-41560A4CC042}"/>
                </a:ext>
              </a:extLst>
            </xdr:cNvPr>
            <xdr:cNvSpPr txBox="1"/>
          </xdr:nvSpPr>
          <xdr:spPr>
            <a:xfrm>
              <a:off x="3418050" y="4448464"/>
              <a:ext cx="1258871" cy="476925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𝐸(𝑟)= ∑_(𝑠=1)^𝑆▒〖𝑝(𝑠)𝑟(𝑠)〗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501429</xdr:colOff>
      <xdr:row>52</xdr:row>
      <xdr:rowOff>144165</xdr:rowOff>
    </xdr:from>
    <xdr:ext cx="2355325" cy="4769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CE37BC5C-3835-4EAC-9FA4-386ADE707640}"/>
                </a:ext>
              </a:extLst>
            </xdr:cNvPr>
            <xdr:cNvSpPr txBox="1"/>
          </xdr:nvSpPr>
          <xdr:spPr>
            <a:xfrm>
              <a:off x="3135584" y="10050165"/>
              <a:ext cx="2355325" cy="476925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𝑉𝑎𝑟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𝜎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sup>
                      <m:e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𝑠</m:t>
                                </m:r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[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𝑠</m:t>
                                </m:r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]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CE37BC5C-3835-4EAC-9FA4-386ADE707640}"/>
                </a:ext>
              </a:extLst>
            </xdr:cNvPr>
            <xdr:cNvSpPr txBox="1"/>
          </xdr:nvSpPr>
          <xdr:spPr>
            <a:xfrm>
              <a:off x="3135584" y="10050165"/>
              <a:ext cx="2355325" cy="476925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𝑉𝑎𝑟(𝑟)=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𝜎^</a:t>
              </a:r>
              <a:r>
                <a:rPr lang="en-US" sz="1100" b="0" i="0">
                  <a:latin typeface="Cambria Math" panose="02040503050406030204" pitchFamily="18" charset="0"/>
                </a:rPr>
                <a:t>2=∑_(𝑠=1)^𝑆▒〖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𝑝(𝑠)[𝑟(𝑠)−𝐸(𝑟)]〗^</a:t>
              </a:r>
              <a:r>
                <a:rPr lang="en-US" sz="1100" b="0" i="0">
                  <a:latin typeface="Cambria Math" panose="02040503050406030204" pitchFamily="18" charset="0"/>
                </a:rPr>
                <a:t>2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74446</xdr:colOff>
      <xdr:row>69</xdr:row>
      <xdr:rowOff>131746</xdr:rowOff>
    </xdr:from>
    <xdr:ext cx="1440074" cy="2049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FAC1BA5-B7EA-4217-B652-620741219E7A}"/>
                </a:ext>
              </a:extLst>
            </xdr:cNvPr>
            <xdr:cNvSpPr txBox="1"/>
          </xdr:nvSpPr>
          <xdr:spPr>
            <a:xfrm>
              <a:off x="3536291" y="13276246"/>
              <a:ext cx="1440074" cy="204993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𝑆𝐷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𝜎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  <m:rad>
                      <m:radPr>
                        <m:degHide m:val="on"/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𝑉𝑎𝑟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FAC1BA5-B7EA-4217-B652-620741219E7A}"/>
                </a:ext>
              </a:extLst>
            </xdr:cNvPr>
            <xdr:cNvSpPr txBox="1"/>
          </xdr:nvSpPr>
          <xdr:spPr>
            <a:xfrm>
              <a:off x="3536291" y="13276246"/>
              <a:ext cx="1440074" cy="204993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𝑆𝐷(𝑟)= 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𝜎= √(𝑉𝑎𝑟(𝑟))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140D2-F135-486B-945C-B05C9B03E966}">
  <sheetPr codeName="Sheet12">
    <pageSetUpPr autoPageBreaks="0" fitToPage="1"/>
  </sheetPr>
  <dimension ref="A1:P82"/>
  <sheetViews>
    <sheetView tabSelected="1" zoomScale="145" zoomScaleNormal="145" workbookViewId="0">
      <pane ySplit="3" topLeftCell="A4" activePane="bottomLeft" state="frozen"/>
      <selection pane="bottomLeft" activeCell="A4" sqref="A4"/>
    </sheetView>
  </sheetViews>
  <sheetFormatPr defaultColWidth="8.85546875" defaultRowHeight="14.25" x14ac:dyDescent="0.2"/>
  <cols>
    <col min="1" max="1" width="2.5703125" style="7" customWidth="1"/>
    <col min="2" max="4" width="12.28515625" style="7" customWidth="1"/>
    <col min="5" max="10" width="12.42578125" style="7" customWidth="1"/>
    <col min="11" max="12" width="8.85546875" style="7" customWidth="1"/>
    <col min="13" max="16384" width="8.85546875" style="7"/>
  </cols>
  <sheetData>
    <row r="1" spans="2:16" s="1" customFormat="1" ht="15" customHeight="1" x14ac:dyDescent="0.2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37"/>
      <c r="O1" s="37"/>
      <c r="P1" s="37"/>
    </row>
    <row r="2" spans="2:16" s="1" customFormat="1" ht="15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7"/>
      <c r="O2" s="37"/>
      <c r="P2" s="37"/>
    </row>
    <row r="3" spans="2:16" s="2" customFormat="1" ht="15" customHeight="1" x14ac:dyDescent="0.2">
      <c r="J3" s="3"/>
      <c r="K3" s="4"/>
      <c r="L3" s="5"/>
      <c r="M3" s="6"/>
    </row>
    <row r="4" spans="2:16" ht="15" customHeight="1" thickBot="1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2:16" ht="15" customHeight="1" x14ac:dyDescent="0.2">
      <c r="B5" s="12"/>
      <c r="C5" s="12"/>
      <c r="D5" s="12"/>
      <c r="E5" s="12"/>
      <c r="F5" s="12"/>
      <c r="G5" s="12"/>
      <c r="H5" s="12"/>
      <c r="I5" s="12"/>
      <c r="J5" s="57" t="s">
        <v>6</v>
      </c>
      <c r="K5" s="58"/>
    </row>
    <row r="6" spans="2:16" ht="15" customHeight="1" thickBot="1" x14ac:dyDescent="0.3">
      <c r="B6" s="31" t="s">
        <v>1</v>
      </c>
      <c r="C6" s="31"/>
      <c r="D6" s="31"/>
      <c r="E6" s="31"/>
      <c r="F6" s="31"/>
      <c r="G6" s="31"/>
      <c r="H6" s="31"/>
      <c r="I6" s="31"/>
      <c r="J6" s="55" t="s">
        <v>8</v>
      </c>
      <c r="K6" s="56"/>
    </row>
    <row r="7" spans="2:16" ht="15" customHeight="1" x14ac:dyDescent="0.2">
      <c r="B7" s="40" t="str">
        <f>"Assume we have an investment in a stock portfolio. We expect there is a "&amp;ROUND(E16,2)*100&amp;"% chance of a severe recession, whereby the fund will return "&amp;ROUND(F16,2)*100&amp;"%. We project there is a "&amp;ROUND(E17,2)*100&amp;"% chance of a mild recession, a "&amp;ROUND(E18,2)*100&amp;"% chance of normal growth, and "&amp;ROUND(E19,2)*100&amp;"% chance there is an economic boom. We predict the portfolio will return "&amp;ROUND(F17,2)*100&amp;"%, "&amp;ROUND(F18,2)*100&amp;"%, and "&amp;ROUND(F19,2)*100&amp;"%, respectively, in each of these cases. Let's develop the probability distribution of these returns, determine the expected return, and assess the of risk of this investment."</f>
        <v>Assume we have an investment in a stock portfolio. We expect there is a 5% chance of a severe recession, whereby the fund will return -37%. We project there is a 25% chance of a mild recession, a 40% chance of normal growth, and 30% chance there is an economic boom. We predict the portfolio will return -11%, 14%, and 30%, respectively, in each of these cases. Let's develop the probability distribution of these returns, determine the expected return, and assess the of risk of this investment.</v>
      </c>
      <c r="C7" s="40"/>
      <c r="D7" s="40"/>
      <c r="E7" s="40"/>
      <c r="F7" s="40"/>
      <c r="G7" s="40"/>
      <c r="H7" s="40"/>
      <c r="I7" s="40"/>
      <c r="J7" s="40"/>
      <c r="K7" s="40"/>
    </row>
    <row r="8" spans="2:16" ht="15" customHeight="1" x14ac:dyDescent="0.2"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2:16" ht="15" customHeight="1" x14ac:dyDescent="0.2"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2:16" ht="15" customHeight="1" x14ac:dyDescent="0.2"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2:16" ht="15" customHeight="1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2:16" ht="15" customHeight="1" x14ac:dyDescent="0.25">
      <c r="B12" s="42" t="s">
        <v>2</v>
      </c>
      <c r="C12" s="42"/>
      <c r="D12" s="42"/>
      <c r="E12" s="42"/>
      <c r="F12" s="42"/>
      <c r="G12" s="42"/>
      <c r="H12" s="42"/>
      <c r="I12" s="42"/>
      <c r="J12" s="42"/>
      <c r="K12" s="42"/>
    </row>
    <row r="13" spans="2:16" ht="15" customHeight="1" x14ac:dyDescent="0.25">
      <c r="B13" s="38" t="s">
        <v>26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2:16" ht="15" customHeight="1" x14ac:dyDescent="0.2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2:16" ht="15" customHeight="1" x14ac:dyDescent="0.25">
      <c r="B15" s="12"/>
      <c r="C15" s="13" t="s">
        <v>3</v>
      </c>
      <c r="D15" s="14"/>
      <c r="E15" s="15" t="s">
        <v>4</v>
      </c>
      <c r="F15" s="15" t="s">
        <v>5</v>
      </c>
      <c r="G15" s="12"/>
      <c r="J15" s="12"/>
      <c r="K15" s="12"/>
    </row>
    <row r="16" spans="2:16" ht="15" customHeight="1" x14ac:dyDescent="0.2">
      <c r="B16" s="12"/>
      <c r="C16" s="38" t="s">
        <v>7</v>
      </c>
      <c r="D16" s="39"/>
      <c r="E16" s="16">
        <f t="shared" ref="E16:F19" si="0">IF($J$6="Example 1",J16,IF($J$6="Example 2",L16,N16))</f>
        <v>0.05</v>
      </c>
      <c r="F16" s="16">
        <f t="shared" si="0"/>
        <v>-0.37</v>
      </c>
      <c r="G16" s="12"/>
      <c r="J16" s="17">
        <v>0.05</v>
      </c>
      <c r="K16" s="17">
        <v>-0.37</v>
      </c>
      <c r="L16" s="8">
        <v>0.1</v>
      </c>
      <c r="M16" s="9">
        <v>-0.41</v>
      </c>
      <c r="N16" s="9">
        <v>0.1</v>
      </c>
      <c r="O16" s="9">
        <v>-0.28000000000000003</v>
      </c>
      <c r="P16" s="9" t="s">
        <v>8</v>
      </c>
    </row>
    <row r="17" spans="2:16" ht="15" customHeight="1" x14ac:dyDescent="0.2">
      <c r="B17" s="12"/>
      <c r="C17" s="43" t="s">
        <v>9</v>
      </c>
      <c r="D17" s="44"/>
      <c r="E17" s="16">
        <f t="shared" si="0"/>
        <v>0.25</v>
      </c>
      <c r="F17" s="16">
        <f t="shared" si="0"/>
        <v>-0.11</v>
      </c>
      <c r="G17" s="12"/>
      <c r="H17" s="12"/>
      <c r="I17" s="12"/>
      <c r="J17" s="17">
        <v>0.25</v>
      </c>
      <c r="K17" s="17">
        <v>-0.11</v>
      </c>
      <c r="L17" s="8">
        <v>0.35</v>
      </c>
      <c r="M17" s="9">
        <v>-0.05</v>
      </c>
      <c r="N17" s="9">
        <v>0.2</v>
      </c>
      <c r="O17" s="9">
        <v>0.01</v>
      </c>
      <c r="P17" s="9" t="s">
        <v>10</v>
      </c>
    </row>
    <row r="18" spans="2:16" ht="15" customHeight="1" x14ac:dyDescent="0.2">
      <c r="B18" s="12"/>
      <c r="C18" s="43" t="s">
        <v>11</v>
      </c>
      <c r="D18" s="44"/>
      <c r="E18" s="16">
        <f t="shared" si="0"/>
        <v>0.4</v>
      </c>
      <c r="F18" s="16">
        <f t="shared" si="0"/>
        <v>0.14000000000000001</v>
      </c>
      <c r="G18" s="12"/>
      <c r="H18" s="12"/>
      <c r="I18" s="12"/>
      <c r="J18" s="17">
        <v>0.4</v>
      </c>
      <c r="K18" s="17">
        <v>0.14000000000000001</v>
      </c>
      <c r="L18" s="8">
        <v>0.5</v>
      </c>
      <c r="M18" s="9">
        <v>0.15</v>
      </c>
      <c r="N18" s="9">
        <v>0.35</v>
      </c>
      <c r="O18" s="9">
        <v>0.08</v>
      </c>
      <c r="P18" s="9" t="s">
        <v>12</v>
      </c>
    </row>
    <row r="19" spans="2:16" ht="15" customHeight="1" x14ac:dyDescent="0.2">
      <c r="B19" s="12"/>
      <c r="C19" s="45" t="s">
        <v>13</v>
      </c>
      <c r="D19" s="46"/>
      <c r="E19" s="16">
        <f t="shared" si="0"/>
        <v>0.3</v>
      </c>
      <c r="F19" s="16">
        <f t="shared" si="0"/>
        <v>0.3</v>
      </c>
      <c r="G19" s="12"/>
      <c r="H19" s="12"/>
      <c r="I19" s="12"/>
      <c r="J19" s="17">
        <v>0.3</v>
      </c>
      <c r="K19" s="17">
        <v>0.3</v>
      </c>
      <c r="L19" s="8">
        <v>0.05</v>
      </c>
      <c r="M19" s="9">
        <v>0.45</v>
      </c>
      <c r="N19" s="9">
        <v>0.35</v>
      </c>
      <c r="O19" s="9">
        <v>0.18</v>
      </c>
      <c r="P19" s="9"/>
    </row>
    <row r="20" spans="2:16" ht="15" customHeight="1" x14ac:dyDescent="0.2">
      <c r="B20" s="12"/>
      <c r="C20" s="12"/>
      <c r="D20" s="12"/>
      <c r="E20" s="12"/>
      <c r="F20" s="12"/>
      <c r="G20" s="12"/>
      <c r="H20" s="12"/>
      <c r="I20" s="12"/>
      <c r="J20" s="18"/>
      <c r="K20" s="18"/>
      <c r="L20" s="10"/>
      <c r="M20" s="10"/>
      <c r="N20" s="10"/>
    </row>
    <row r="21" spans="2:16" ht="15" customHeight="1" x14ac:dyDescent="0.25">
      <c r="B21" s="42" t="s">
        <v>31</v>
      </c>
      <c r="C21" s="42"/>
      <c r="D21" s="42"/>
      <c r="E21" s="42"/>
      <c r="F21" s="42"/>
      <c r="G21" s="42"/>
      <c r="H21" s="42"/>
      <c r="I21" s="42"/>
      <c r="J21" s="42"/>
      <c r="K21" s="42"/>
    </row>
    <row r="22" spans="2:16" ht="15" customHeight="1" x14ac:dyDescent="0.2">
      <c r="B22" s="47" t="s">
        <v>32</v>
      </c>
      <c r="C22" s="47"/>
      <c r="D22" s="47"/>
      <c r="E22" s="47"/>
      <c r="F22" s="47"/>
      <c r="G22" s="47"/>
      <c r="H22" s="47"/>
      <c r="I22" s="47"/>
      <c r="J22" s="47"/>
      <c r="K22" s="47"/>
    </row>
    <row r="23" spans="2:16" ht="15" customHeight="1" x14ac:dyDescent="0.2">
      <c r="B23" s="32" t="s">
        <v>36</v>
      </c>
      <c r="C23" s="32"/>
      <c r="D23" s="32"/>
      <c r="E23" s="32"/>
      <c r="F23" s="32"/>
      <c r="G23" s="32"/>
      <c r="H23" s="32"/>
      <c r="I23" s="32"/>
      <c r="J23" s="32"/>
      <c r="K23" s="32"/>
    </row>
    <row r="24" spans="2:16" ht="15" customHeight="1" x14ac:dyDescent="0.2"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2:16" ht="15" customHeight="1" x14ac:dyDescent="0.2"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2:16" ht="15" customHeight="1" x14ac:dyDescent="0.2"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2:16" ht="15" customHeight="1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6" ht="15" customHeight="1" x14ac:dyDescent="0.25">
      <c r="B28" s="12"/>
      <c r="C28" s="13" t="s">
        <v>3</v>
      </c>
      <c r="D28" s="14"/>
      <c r="E28" s="19" t="s">
        <v>4</v>
      </c>
      <c r="F28" s="19" t="s">
        <v>5</v>
      </c>
      <c r="G28" s="15" t="s">
        <v>27</v>
      </c>
      <c r="H28" s="12"/>
      <c r="I28" s="12"/>
      <c r="J28" s="12"/>
      <c r="K28" s="12"/>
    </row>
    <row r="29" spans="2:16" ht="15" customHeight="1" x14ac:dyDescent="0.2">
      <c r="B29" s="12"/>
      <c r="C29" s="38" t="s">
        <v>7</v>
      </c>
      <c r="D29" s="39"/>
      <c r="E29" s="20">
        <f t="shared" ref="E29:F32" si="1">E16</f>
        <v>0.05</v>
      </c>
      <c r="F29" s="20">
        <f t="shared" si="1"/>
        <v>-0.37</v>
      </c>
      <c r="G29" s="21">
        <f>E29*F29</f>
        <v>-1.8499999999999999E-2</v>
      </c>
      <c r="H29" s="12"/>
      <c r="I29" s="12"/>
      <c r="J29" s="12"/>
      <c r="K29" s="12"/>
    </row>
    <row r="30" spans="2:16" ht="15" customHeight="1" x14ac:dyDescent="0.2">
      <c r="B30" s="12"/>
      <c r="C30" s="43" t="s">
        <v>9</v>
      </c>
      <c r="D30" s="44"/>
      <c r="E30" s="20">
        <f t="shared" si="1"/>
        <v>0.25</v>
      </c>
      <c r="F30" s="20">
        <f t="shared" si="1"/>
        <v>-0.11</v>
      </c>
      <c r="G30" s="21">
        <f t="shared" ref="G30:G32" si="2">E30*F30</f>
        <v>-2.75E-2</v>
      </c>
      <c r="H30" s="12"/>
      <c r="I30" s="12"/>
      <c r="J30" s="12"/>
      <c r="K30" s="12"/>
    </row>
    <row r="31" spans="2:16" ht="15" customHeight="1" x14ac:dyDescent="0.2">
      <c r="B31" s="12"/>
      <c r="C31" s="43" t="s">
        <v>11</v>
      </c>
      <c r="D31" s="44"/>
      <c r="E31" s="20">
        <f t="shared" si="1"/>
        <v>0.4</v>
      </c>
      <c r="F31" s="20">
        <f t="shared" si="1"/>
        <v>0.14000000000000001</v>
      </c>
      <c r="G31" s="21">
        <f>E31*F31</f>
        <v>5.6000000000000008E-2</v>
      </c>
      <c r="H31" s="12"/>
      <c r="I31" s="12"/>
      <c r="J31" s="12"/>
      <c r="K31" s="12"/>
    </row>
    <row r="32" spans="2:16" ht="15" customHeight="1" x14ac:dyDescent="0.2">
      <c r="B32" s="12"/>
      <c r="C32" s="45" t="s">
        <v>13</v>
      </c>
      <c r="D32" s="46"/>
      <c r="E32" s="20">
        <f t="shared" si="1"/>
        <v>0.3</v>
      </c>
      <c r="F32" s="20">
        <f t="shared" si="1"/>
        <v>0.3</v>
      </c>
      <c r="G32" s="21">
        <f t="shared" si="2"/>
        <v>0.09</v>
      </c>
      <c r="H32" s="12"/>
      <c r="K32" s="12"/>
    </row>
    <row r="33" spans="2:11" ht="15" customHeight="1" thickBot="1" x14ac:dyDescent="0.3">
      <c r="B33" s="12"/>
      <c r="C33" s="12"/>
      <c r="D33" s="12"/>
      <c r="E33" s="12"/>
      <c r="F33" s="22" t="s">
        <v>14</v>
      </c>
      <c r="G33" s="23">
        <f>SUM(G29:G32)</f>
        <v>0.1</v>
      </c>
      <c r="H33" s="12"/>
      <c r="K33" s="12"/>
    </row>
    <row r="34" spans="2:11" ht="15" customHeight="1" thickTop="1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ht="15" customHeight="1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ht="15" customHeight="1" x14ac:dyDescent="0.25">
      <c r="B36" s="33" t="s">
        <v>35</v>
      </c>
      <c r="C36" s="43" t="str">
        <f>"E(r) = "&amp;ROUND(E29,3)&amp;"("&amp;ROUND(F29,3)&amp;") + "&amp;ROUND(E30,3)&amp;"("&amp;ROUND(F30,3)&amp;") + "&amp;ROUND(E31,3)&amp;"("&amp;ROUND(F31,3)&amp;") + "&amp;ROUND(E32,3)&amp;"("&amp;ROUND(F32,3)&amp;") = "&amp;ROUND(G33,3)&amp;" or Expected Return = "&amp;TEXT(G33,"0.00%")</f>
        <v>E(r) = 0.05(-0.37) + 0.25(-0.11) + 0.4(0.14) + 0.3(0.3) = 0.1 or Expected Return = 10.00%</v>
      </c>
      <c r="D36" s="43"/>
      <c r="E36" s="43"/>
      <c r="F36" s="43"/>
      <c r="G36" s="43"/>
      <c r="H36" s="43"/>
      <c r="I36" s="43"/>
      <c r="J36" s="43"/>
      <c r="K36" s="43"/>
    </row>
    <row r="37" spans="2:11" ht="15" customHeight="1" x14ac:dyDescent="0.2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ht="15" customHeight="1" x14ac:dyDescent="0.2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ht="15" customHeight="1" x14ac:dyDescent="0.25">
      <c r="B39" s="42" t="s">
        <v>33</v>
      </c>
      <c r="C39" s="42"/>
      <c r="D39" s="42"/>
      <c r="E39" s="42"/>
      <c r="F39" s="42"/>
      <c r="G39" s="42"/>
      <c r="H39" s="42"/>
      <c r="I39" s="42"/>
      <c r="J39" s="42"/>
      <c r="K39" s="42"/>
    </row>
    <row r="40" spans="2:11" ht="15" customHeight="1" x14ac:dyDescent="0.2">
      <c r="B40" s="48" t="s">
        <v>28</v>
      </c>
      <c r="C40" s="48"/>
      <c r="D40" s="48"/>
      <c r="E40" s="48"/>
      <c r="F40" s="48"/>
      <c r="G40" s="48"/>
      <c r="H40" s="48"/>
      <c r="I40" s="48"/>
      <c r="J40" s="48"/>
      <c r="K40" s="48"/>
    </row>
    <row r="41" spans="2:11" ht="15" customHeight="1" x14ac:dyDescent="0.2">
      <c r="B41" s="49" t="s">
        <v>15</v>
      </c>
      <c r="C41" s="49"/>
      <c r="D41" s="49"/>
      <c r="E41" s="49"/>
      <c r="F41" s="49"/>
      <c r="G41" s="49"/>
      <c r="H41" s="49"/>
      <c r="I41" s="49"/>
      <c r="J41" s="49"/>
      <c r="K41" s="49"/>
    </row>
    <row r="42" spans="2:11" ht="15" customHeigh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2:11" ht="15" customHeight="1" x14ac:dyDescent="0.25">
      <c r="B43" s="12"/>
      <c r="C43" s="13" t="s">
        <v>3</v>
      </c>
      <c r="D43" s="14"/>
      <c r="E43" s="19" t="s">
        <v>4</v>
      </c>
      <c r="F43" s="19" t="s">
        <v>5</v>
      </c>
      <c r="G43" s="15" t="s">
        <v>27</v>
      </c>
      <c r="H43" s="19" t="s">
        <v>16</v>
      </c>
      <c r="I43" s="12"/>
      <c r="J43" s="12"/>
      <c r="K43" s="12"/>
    </row>
    <row r="44" spans="2:11" ht="15" customHeight="1" x14ac:dyDescent="0.2">
      <c r="B44" s="12"/>
      <c r="C44" s="38" t="s">
        <v>7</v>
      </c>
      <c r="D44" s="39"/>
      <c r="E44" s="20">
        <f t="shared" ref="E44:F47" si="3">E16</f>
        <v>0.05</v>
      </c>
      <c r="F44" s="20">
        <f t="shared" si="3"/>
        <v>-0.37</v>
      </c>
      <c r="G44" s="21">
        <f>E44*F44</f>
        <v>-1.8499999999999999E-2</v>
      </c>
      <c r="H44" s="20">
        <f>F44-$G$48</f>
        <v>-0.47</v>
      </c>
      <c r="I44" s="12"/>
      <c r="J44" s="12"/>
      <c r="K44" s="12"/>
    </row>
    <row r="45" spans="2:11" ht="15" customHeight="1" x14ac:dyDescent="0.2">
      <c r="B45" s="12"/>
      <c r="C45" s="43" t="s">
        <v>9</v>
      </c>
      <c r="D45" s="44"/>
      <c r="E45" s="20">
        <f t="shared" si="3"/>
        <v>0.25</v>
      </c>
      <c r="F45" s="20">
        <f t="shared" si="3"/>
        <v>-0.11</v>
      </c>
      <c r="G45" s="21">
        <f t="shared" ref="G45:G47" si="4">E45*F45</f>
        <v>-2.75E-2</v>
      </c>
      <c r="H45" s="20">
        <f>F45-$G$48</f>
        <v>-0.21000000000000002</v>
      </c>
      <c r="I45" s="12"/>
      <c r="J45" s="12"/>
      <c r="K45" s="12"/>
    </row>
    <row r="46" spans="2:11" ht="15" customHeight="1" x14ac:dyDescent="0.2">
      <c r="B46" s="12"/>
      <c r="C46" s="43" t="s">
        <v>11</v>
      </c>
      <c r="D46" s="44"/>
      <c r="E46" s="20">
        <f t="shared" si="3"/>
        <v>0.4</v>
      </c>
      <c r="F46" s="20">
        <f t="shared" si="3"/>
        <v>0.14000000000000001</v>
      </c>
      <c r="G46" s="21">
        <f t="shared" si="4"/>
        <v>5.6000000000000008E-2</v>
      </c>
      <c r="H46" s="20">
        <f t="shared" ref="H46:H47" si="5">F46-$G$48</f>
        <v>4.0000000000000008E-2</v>
      </c>
      <c r="I46" s="12"/>
      <c r="J46" s="12"/>
      <c r="K46" s="12"/>
    </row>
    <row r="47" spans="2:11" ht="15" customHeight="1" x14ac:dyDescent="0.2">
      <c r="B47" s="12"/>
      <c r="C47" s="45" t="s">
        <v>13</v>
      </c>
      <c r="D47" s="46"/>
      <c r="E47" s="20">
        <f t="shared" si="3"/>
        <v>0.3</v>
      </c>
      <c r="F47" s="20">
        <f t="shared" si="3"/>
        <v>0.3</v>
      </c>
      <c r="G47" s="21">
        <f t="shared" si="4"/>
        <v>0.09</v>
      </c>
      <c r="H47" s="20">
        <f t="shared" si="5"/>
        <v>0.19999999999999998</v>
      </c>
      <c r="I47" s="12"/>
      <c r="J47" s="12"/>
      <c r="K47" s="12"/>
    </row>
    <row r="48" spans="2:11" ht="15" customHeight="1" thickBot="1" x14ac:dyDescent="0.3">
      <c r="B48" s="25"/>
      <c r="C48" s="12"/>
      <c r="D48" s="12"/>
      <c r="E48" s="12"/>
      <c r="F48" s="22" t="s">
        <v>14</v>
      </c>
      <c r="G48" s="23">
        <f>SUM(G44:G47)</f>
        <v>0.1</v>
      </c>
      <c r="H48" s="12"/>
      <c r="I48" s="12"/>
      <c r="J48" s="12"/>
      <c r="K48" s="12"/>
    </row>
    <row r="49" spans="2:11" ht="15" customHeight="1" thickTop="1" x14ac:dyDescent="0.25">
      <c r="B49" s="25"/>
      <c r="C49" s="12"/>
      <c r="D49" s="12"/>
      <c r="E49" s="12"/>
      <c r="F49" s="22"/>
      <c r="G49" s="26"/>
      <c r="H49" s="12"/>
      <c r="I49" s="12"/>
      <c r="J49" s="12"/>
      <c r="K49" s="12"/>
    </row>
    <row r="50" spans="2:11" ht="15" customHeight="1" x14ac:dyDescent="0.2">
      <c r="B50" s="51" t="s">
        <v>17</v>
      </c>
      <c r="C50" s="51"/>
      <c r="D50" s="51"/>
      <c r="E50" s="51"/>
      <c r="F50" s="51"/>
      <c r="G50" s="51"/>
      <c r="H50" s="51"/>
      <c r="I50" s="51"/>
      <c r="J50" s="51"/>
      <c r="K50" s="51"/>
    </row>
    <row r="51" spans="2:11" ht="15" customHeight="1" x14ac:dyDescent="0.2">
      <c r="B51" s="51" t="s">
        <v>34</v>
      </c>
      <c r="C51" s="51"/>
      <c r="D51" s="51"/>
      <c r="E51" s="51"/>
      <c r="F51" s="51"/>
      <c r="G51" s="51"/>
      <c r="H51" s="51"/>
      <c r="I51" s="51"/>
      <c r="J51" s="51"/>
      <c r="K51" s="51"/>
    </row>
    <row r="52" spans="2:11" ht="15" customHeight="1" x14ac:dyDescent="0.2">
      <c r="B52" s="52" t="s">
        <v>18</v>
      </c>
      <c r="C52" s="52"/>
      <c r="D52" s="52"/>
      <c r="E52" s="52"/>
      <c r="F52" s="52"/>
      <c r="G52" s="52"/>
      <c r="H52" s="52"/>
      <c r="I52" s="52"/>
      <c r="J52" s="52"/>
      <c r="K52" s="52"/>
    </row>
    <row r="53" spans="2:11" ht="15" customHeight="1" x14ac:dyDescent="0.2">
      <c r="B53" s="34"/>
      <c r="C53" s="34"/>
      <c r="D53" s="34"/>
      <c r="E53" s="34"/>
      <c r="F53" s="34"/>
      <c r="G53" s="34"/>
      <c r="H53" s="34"/>
      <c r="I53" s="34"/>
      <c r="J53" s="34"/>
      <c r="K53" s="34"/>
    </row>
    <row r="54" spans="2:11" ht="15" customHeight="1" x14ac:dyDescent="0.2"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2:11" ht="15" customHeight="1" x14ac:dyDescent="0.2"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2:11" ht="15" customHeight="1" x14ac:dyDescent="0.2">
      <c r="B56" s="34"/>
      <c r="C56" s="34"/>
      <c r="D56" s="34"/>
      <c r="E56" s="34"/>
      <c r="F56" s="34"/>
      <c r="G56" s="34"/>
      <c r="H56" s="34"/>
      <c r="I56" s="34"/>
      <c r="J56" s="34"/>
      <c r="K56" s="34"/>
    </row>
    <row r="57" spans="2:11" ht="15" customHeight="1" x14ac:dyDescent="0.2">
      <c r="B57" s="52"/>
      <c r="C57" s="52"/>
      <c r="D57" s="52"/>
      <c r="E57" s="52"/>
      <c r="F57" s="52"/>
      <c r="G57" s="52"/>
      <c r="H57" s="52"/>
      <c r="I57" s="52"/>
      <c r="J57" s="52"/>
      <c r="K57" s="52"/>
    </row>
    <row r="58" spans="2:11" ht="15" customHeight="1" x14ac:dyDescent="0.25">
      <c r="B58" s="25"/>
      <c r="C58" s="13" t="s">
        <v>3</v>
      </c>
      <c r="D58" s="14"/>
      <c r="E58" s="19" t="s">
        <v>4</v>
      </c>
      <c r="F58" s="19" t="s">
        <v>5</v>
      </c>
      <c r="G58" s="15" t="s">
        <v>27</v>
      </c>
      <c r="H58" s="19" t="s">
        <v>16</v>
      </c>
      <c r="I58" s="19" t="s">
        <v>19</v>
      </c>
      <c r="J58" s="53" t="s">
        <v>20</v>
      </c>
      <c r="K58" s="53"/>
    </row>
    <row r="59" spans="2:11" ht="15" customHeight="1" x14ac:dyDescent="0.2">
      <c r="B59" s="25"/>
      <c r="C59" s="38" t="s">
        <v>7</v>
      </c>
      <c r="D59" s="39"/>
      <c r="E59" s="20">
        <f t="shared" ref="E59:F62" si="6">E16</f>
        <v>0.05</v>
      </c>
      <c r="F59" s="20">
        <f t="shared" si="6"/>
        <v>-0.37</v>
      </c>
      <c r="G59" s="21">
        <f>E59*F59</f>
        <v>-1.8499999999999999E-2</v>
      </c>
      <c r="H59" s="20">
        <f>F59-$G$48</f>
        <v>-0.47</v>
      </c>
      <c r="I59" s="21">
        <f>H59^2</f>
        <v>0.22089999999999999</v>
      </c>
      <c r="J59" s="50">
        <f>E59*I59</f>
        <v>1.1044999999999999E-2</v>
      </c>
      <c r="K59" s="50"/>
    </row>
    <row r="60" spans="2:11" ht="15" customHeight="1" x14ac:dyDescent="0.2">
      <c r="B60" s="25"/>
      <c r="C60" s="43" t="s">
        <v>9</v>
      </c>
      <c r="D60" s="44"/>
      <c r="E60" s="20">
        <f t="shared" si="6"/>
        <v>0.25</v>
      </c>
      <c r="F60" s="20">
        <f t="shared" si="6"/>
        <v>-0.11</v>
      </c>
      <c r="G60" s="21">
        <f t="shared" ref="G60:G62" si="7">E60*F60</f>
        <v>-2.75E-2</v>
      </c>
      <c r="H60" s="20">
        <f t="shared" ref="H60:H62" si="8">F60-$G$48</f>
        <v>-0.21000000000000002</v>
      </c>
      <c r="I60" s="21">
        <f>H60^2</f>
        <v>4.4100000000000007E-2</v>
      </c>
      <c r="J60" s="50">
        <f>E60*I60</f>
        <v>1.1025000000000002E-2</v>
      </c>
      <c r="K60" s="50"/>
    </row>
    <row r="61" spans="2:11" ht="15" customHeight="1" x14ac:dyDescent="0.2">
      <c r="B61" s="25"/>
      <c r="C61" s="43" t="s">
        <v>11</v>
      </c>
      <c r="D61" s="44"/>
      <c r="E61" s="20">
        <f t="shared" si="6"/>
        <v>0.4</v>
      </c>
      <c r="F61" s="20">
        <f t="shared" si="6"/>
        <v>0.14000000000000001</v>
      </c>
      <c r="G61" s="21">
        <f t="shared" si="7"/>
        <v>5.6000000000000008E-2</v>
      </c>
      <c r="H61" s="20">
        <f t="shared" si="8"/>
        <v>4.0000000000000008E-2</v>
      </c>
      <c r="I61" s="21">
        <f t="shared" ref="I61:I62" si="9">H61^2</f>
        <v>1.6000000000000007E-3</v>
      </c>
      <c r="J61" s="50">
        <f t="shared" ref="J61:J62" si="10">E61*I61</f>
        <v>6.4000000000000038E-4</v>
      </c>
      <c r="K61" s="50"/>
    </row>
    <row r="62" spans="2:11" ht="15" customHeight="1" x14ac:dyDescent="0.2">
      <c r="B62" s="25"/>
      <c r="C62" s="45" t="s">
        <v>13</v>
      </c>
      <c r="D62" s="46"/>
      <c r="E62" s="20">
        <f t="shared" si="6"/>
        <v>0.3</v>
      </c>
      <c r="F62" s="20">
        <f t="shared" si="6"/>
        <v>0.3</v>
      </c>
      <c r="G62" s="21">
        <f t="shared" si="7"/>
        <v>0.09</v>
      </c>
      <c r="H62" s="20">
        <f t="shared" si="8"/>
        <v>0.19999999999999998</v>
      </c>
      <c r="I62" s="21">
        <f t="shared" si="9"/>
        <v>3.9999999999999994E-2</v>
      </c>
      <c r="J62" s="50">
        <f t="shared" si="10"/>
        <v>1.1999999999999999E-2</v>
      </c>
      <c r="K62" s="50"/>
    </row>
    <row r="63" spans="2:11" ht="15" customHeight="1" thickBot="1" x14ac:dyDescent="0.3">
      <c r="B63" s="25"/>
      <c r="C63" s="12"/>
      <c r="D63" s="12"/>
      <c r="E63" s="12"/>
      <c r="F63" s="22" t="s">
        <v>14</v>
      </c>
      <c r="G63" s="23">
        <f>SUM(G59:G62)</f>
        <v>0.1</v>
      </c>
      <c r="H63" s="12"/>
      <c r="I63" s="27" t="s">
        <v>21</v>
      </c>
      <c r="J63" s="59">
        <f>SUM(J59:J62)</f>
        <v>3.4709999999999998E-2</v>
      </c>
      <c r="K63" s="59"/>
    </row>
    <row r="64" spans="2:11" ht="15" customHeight="1" thickTop="1" x14ac:dyDescent="0.25">
      <c r="B64" s="25"/>
      <c r="C64" s="12"/>
      <c r="D64" s="12"/>
      <c r="E64" s="12"/>
      <c r="F64" s="22"/>
      <c r="G64" s="26"/>
      <c r="H64" s="12"/>
      <c r="I64" s="12"/>
      <c r="J64" s="12"/>
      <c r="K64" s="12"/>
    </row>
    <row r="65" spans="2:11" ht="15" customHeight="1" x14ac:dyDescent="0.25">
      <c r="B65" s="25"/>
      <c r="C65" s="12"/>
      <c r="D65" s="12"/>
      <c r="E65" s="12"/>
      <c r="F65" s="22"/>
      <c r="G65" s="26"/>
      <c r="H65" s="12"/>
      <c r="K65" s="12"/>
    </row>
    <row r="66" spans="2:11" ht="15" customHeight="1" x14ac:dyDescent="0.25">
      <c r="B66" s="33" t="s">
        <v>35</v>
      </c>
      <c r="C66" s="43" t="str">
        <f>"Var = "&amp;ROUND(E59,3)&amp;"("&amp;ROUND(I59,3)&amp;") + "&amp;ROUND(E60,3)&amp;"("&amp;ROUND(I60,3)&amp;") + "&amp;ROUND(E61,3)&amp;"("&amp;ROUND(I61,3)&amp;") + "&amp;ROUND(E62,3)&amp;"("&amp;ROUND(I62,3)&amp;") = "&amp;ROUND(J63,3)</f>
        <v>Var = 0.05(0.221) + 0.25(0.044) + 0.4(0.002) + 0.3(0.04) = 0.035</v>
      </c>
      <c r="D66" s="43"/>
      <c r="E66" s="43"/>
      <c r="F66" s="43"/>
      <c r="G66" s="43"/>
      <c r="H66" s="43"/>
      <c r="I66" s="43"/>
      <c r="J66" s="43"/>
      <c r="K66" s="43"/>
    </row>
    <row r="67" spans="2:11" ht="15" customHeight="1" x14ac:dyDescent="0.25">
      <c r="B67" s="25"/>
      <c r="C67" s="12"/>
      <c r="D67" s="12"/>
      <c r="E67" s="12"/>
      <c r="F67" s="22"/>
      <c r="G67" s="26"/>
      <c r="H67" s="12"/>
      <c r="I67" s="12"/>
      <c r="J67" s="12"/>
      <c r="K67" s="12"/>
    </row>
    <row r="68" spans="2:11" ht="15" customHeight="1" x14ac:dyDescent="0.25">
      <c r="B68" s="42" t="s">
        <v>22</v>
      </c>
      <c r="C68" s="42"/>
      <c r="D68" s="42"/>
      <c r="E68" s="42"/>
      <c r="F68" s="42"/>
      <c r="G68" s="42"/>
      <c r="H68" s="42"/>
      <c r="I68" s="42"/>
      <c r="J68" s="42"/>
      <c r="K68" s="42"/>
    </row>
    <row r="69" spans="2:11" ht="15" customHeight="1" x14ac:dyDescent="0.2">
      <c r="B69" s="60" t="s">
        <v>29</v>
      </c>
      <c r="C69" s="60"/>
      <c r="D69" s="60"/>
      <c r="E69" s="60"/>
      <c r="F69" s="60"/>
      <c r="G69" s="60"/>
      <c r="H69" s="60"/>
      <c r="I69" s="60"/>
      <c r="J69" s="60"/>
      <c r="K69" s="60"/>
    </row>
    <row r="70" spans="2:11" ht="15" customHeight="1" x14ac:dyDescent="0.25">
      <c r="B70" s="25"/>
      <c r="C70" s="12"/>
      <c r="D70" s="12"/>
      <c r="E70" s="12"/>
      <c r="F70" s="22"/>
      <c r="G70" s="26"/>
      <c r="H70" s="12"/>
      <c r="I70" s="12"/>
      <c r="J70" s="12"/>
      <c r="K70" s="12"/>
    </row>
    <row r="71" spans="2:11" ht="15" customHeight="1" x14ac:dyDescent="0.25">
      <c r="B71" s="25"/>
      <c r="C71" s="12"/>
      <c r="D71" s="12"/>
      <c r="E71" s="12"/>
      <c r="F71" s="22"/>
      <c r="G71" s="26"/>
      <c r="H71" s="12"/>
      <c r="I71" s="12"/>
      <c r="J71" s="12"/>
      <c r="K71" s="12"/>
    </row>
    <row r="72" spans="2:11" ht="15" customHeight="1" x14ac:dyDescent="0.25">
      <c r="B72" s="25"/>
      <c r="C72" s="12"/>
      <c r="D72" s="12"/>
      <c r="E72" s="12"/>
      <c r="F72" s="22"/>
      <c r="G72" s="26"/>
      <c r="H72" s="12"/>
      <c r="I72" s="12"/>
      <c r="J72" s="12"/>
      <c r="K72" s="12"/>
    </row>
    <row r="73" spans="2:11" ht="15" customHeight="1" x14ac:dyDescent="0.25">
      <c r="B73" s="33" t="s">
        <v>35</v>
      </c>
      <c r="C73" s="43" t="str">
        <f>"SD = "&amp;ROUND(J63,3)&amp;"^(1/2) = "&amp;ROUND(G75,3)&amp;" or "&amp;TEXT(G75, "0.000%")</f>
        <v>SD = 0.035^(1/2) = 0.186 or 18.631%</v>
      </c>
      <c r="D73" s="43"/>
      <c r="E73" s="43"/>
      <c r="F73" s="43"/>
      <c r="G73" s="43"/>
      <c r="H73" s="43"/>
      <c r="I73" s="43"/>
      <c r="J73" s="43"/>
      <c r="K73" s="43"/>
    </row>
    <row r="74" spans="2:11" ht="15" customHeight="1" x14ac:dyDescent="0.25">
      <c r="B74" s="25"/>
      <c r="C74" s="12"/>
      <c r="D74" s="12"/>
      <c r="E74" s="12"/>
      <c r="F74" s="22"/>
      <c r="G74" s="26"/>
      <c r="H74" s="12"/>
      <c r="I74" s="12"/>
      <c r="J74" s="12"/>
      <c r="K74" s="12"/>
    </row>
    <row r="75" spans="2:11" ht="15" customHeight="1" thickBot="1" x14ac:dyDescent="0.3">
      <c r="B75" s="25"/>
      <c r="C75" s="12"/>
      <c r="D75" s="12"/>
      <c r="E75" s="61" t="s">
        <v>23</v>
      </c>
      <c r="F75" s="61"/>
      <c r="G75" s="35">
        <f>SQRT(J63)</f>
        <v>0.18630619957478603</v>
      </c>
      <c r="H75" s="12"/>
      <c r="I75" s="12"/>
      <c r="J75" s="12"/>
      <c r="K75" s="12"/>
    </row>
    <row r="76" spans="2:11" ht="15" customHeight="1" thickTop="1" x14ac:dyDescent="0.2">
      <c r="B76" s="25"/>
    </row>
    <row r="77" spans="2:11" ht="15" customHeight="1" x14ac:dyDescent="0.25">
      <c r="B77" s="28"/>
      <c r="C77" s="14"/>
      <c r="D77" s="14"/>
      <c r="E77" s="14"/>
      <c r="F77" s="29"/>
      <c r="G77" s="30"/>
      <c r="H77" s="14"/>
      <c r="I77" s="14"/>
      <c r="J77" s="14"/>
      <c r="K77" s="14"/>
    </row>
    <row r="78" spans="2:11" ht="15" customHeight="1" x14ac:dyDescent="0.25">
      <c r="B78" s="25"/>
      <c r="C78" s="12"/>
      <c r="D78" s="12"/>
      <c r="E78" s="12"/>
      <c r="F78" s="22"/>
      <c r="G78" s="26"/>
      <c r="H78" s="12"/>
      <c r="I78" s="12"/>
      <c r="J78" s="12"/>
      <c r="K78" s="12"/>
    </row>
    <row r="79" spans="2:11" ht="15" customHeight="1" x14ac:dyDescent="0.2">
      <c r="B79" s="51" t="s">
        <v>24</v>
      </c>
      <c r="C79" s="51"/>
      <c r="D79" s="51"/>
      <c r="E79" s="51"/>
      <c r="F79" s="51"/>
      <c r="G79" s="51"/>
      <c r="H79" s="51"/>
      <c r="I79" s="51"/>
      <c r="J79" s="51"/>
      <c r="K79" s="51"/>
    </row>
    <row r="80" spans="2:11" ht="15" customHeight="1" x14ac:dyDescent="0.2">
      <c r="B80" s="51"/>
      <c r="C80" s="51"/>
      <c r="D80" s="51"/>
      <c r="E80" s="51"/>
      <c r="F80" s="51"/>
      <c r="G80" s="51"/>
      <c r="H80" s="51"/>
      <c r="I80" s="51"/>
      <c r="J80" s="51"/>
      <c r="K80" s="51"/>
    </row>
    <row r="81" spans="1:11" ht="15" customHeight="1" x14ac:dyDescent="0.2"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ht="15" customHeight="1" x14ac:dyDescent="0.2">
      <c r="A82" s="11"/>
      <c r="B82" s="25" t="s">
        <v>25</v>
      </c>
      <c r="C82" s="12"/>
      <c r="D82" s="12"/>
      <c r="E82" s="12"/>
      <c r="F82" s="12"/>
      <c r="G82" s="12"/>
      <c r="H82" s="12"/>
      <c r="I82" s="12"/>
      <c r="J82" s="54" t="s">
        <v>30</v>
      </c>
      <c r="K82" s="54"/>
    </row>
  </sheetData>
  <mergeCells count="46">
    <mergeCell ref="C73:K73"/>
    <mergeCell ref="B79:K80"/>
    <mergeCell ref="J82:K82"/>
    <mergeCell ref="J6:K6"/>
    <mergeCell ref="J5:K5"/>
    <mergeCell ref="C36:K36"/>
    <mergeCell ref="J63:K63"/>
    <mergeCell ref="C66:K66"/>
    <mergeCell ref="B68:K68"/>
    <mergeCell ref="B69:K69"/>
    <mergeCell ref="E75:F75"/>
    <mergeCell ref="C60:D60"/>
    <mergeCell ref="J60:K60"/>
    <mergeCell ref="C61:D61"/>
    <mergeCell ref="J61:K61"/>
    <mergeCell ref="C62:D62"/>
    <mergeCell ref="J62:K62"/>
    <mergeCell ref="B50:K50"/>
    <mergeCell ref="B51:K51"/>
    <mergeCell ref="B52:K52"/>
    <mergeCell ref="B57:K57"/>
    <mergeCell ref="J58:K58"/>
    <mergeCell ref="C59:D59"/>
    <mergeCell ref="J59:K59"/>
    <mergeCell ref="C47:D47"/>
    <mergeCell ref="C30:D30"/>
    <mergeCell ref="C31:D31"/>
    <mergeCell ref="C32:D32"/>
    <mergeCell ref="B39:K39"/>
    <mergeCell ref="B40:K40"/>
    <mergeCell ref="B41:K41"/>
    <mergeCell ref="C44:D44"/>
    <mergeCell ref="C45:D45"/>
    <mergeCell ref="C46:D46"/>
    <mergeCell ref="B1:L2"/>
    <mergeCell ref="M1:P2"/>
    <mergeCell ref="C29:D29"/>
    <mergeCell ref="B7:K10"/>
    <mergeCell ref="B12:K12"/>
    <mergeCell ref="B13:K13"/>
    <mergeCell ref="C16:D16"/>
    <mergeCell ref="C17:D17"/>
    <mergeCell ref="C18:D18"/>
    <mergeCell ref="C19:D19"/>
    <mergeCell ref="B21:K21"/>
    <mergeCell ref="B22:K22"/>
  </mergeCells>
  <dataValidations count="1">
    <dataValidation type="list" allowBlank="1" showInputMessage="1" showErrorMessage="1" sqref="J6" xr:uid="{8D8246F7-2757-4B49-AB94-B9CD358D7354}">
      <formula1>$P$16:$P$18</formula1>
    </dataValidation>
  </dataValidations>
  <hyperlinks>
    <hyperlink ref="B82" location="Home6" display="▲Top" xr:uid="{56B3C209-578D-42A0-9336-01C1CF2CD65A}"/>
  </hyperlinks>
  <pageMargins left="0.7" right="0.7" top="0.75" bottom="0.75" header="0.3" footer="0.3"/>
  <pageSetup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Scenario Analysis &amp; Probability</vt:lpstr>
      <vt:lpstr>Home6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Joseph</cp:lastModifiedBy>
  <dcterms:created xsi:type="dcterms:W3CDTF">2020-08-08T16:32:18Z</dcterms:created>
  <dcterms:modified xsi:type="dcterms:W3CDTF">2020-08-11T20:51:52Z</dcterms:modified>
</cp:coreProperties>
</file>