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fari\Dropbox\University of Richmond\FIN 366 Investments\Spring 2024\4. Fixed Income and Rates\"/>
    </mc:Choice>
  </mc:AlternateContent>
  <xr:revisionPtr revIDLastSave="0" documentId="13_ncr:1_{FAFAA194-7F2E-4DF7-8016-3DBE6971E55F}" xr6:coauthVersionLast="47" xr6:coauthVersionMax="47" xr10:uidLastSave="{00000000-0000-0000-0000-000000000000}"/>
  <bookViews>
    <workbookView xWindow="-108" yWindow="-108" windowWidth="23256" windowHeight="12576" tabRatio="839" xr2:uid="{64674BCB-6427-470A-A24A-8A85765D4022}"/>
  </bookViews>
  <sheets>
    <sheet name="T-Bill Quotes" sheetId="2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27" l="1"/>
  <c r="E23" i="27"/>
  <c r="E24" i="27"/>
  <c r="E25" i="27"/>
  <c r="D22" i="27"/>
  <c r="D23" i="27"/>
  <c r="D24" i="27"/>
  <c r="D25" i="27"/>
  <c r="E21" i="27"/>
  <c r="D21" i="27"/>
  <c r="I11" i="27"/>
  <c r="I12" i="27" l="1"/>
  <c r="I13" i="27"/>
  <c r="I14" i="27"/>
  <c r="I15" i="27"/>
  <c r="B36" i="27" l="1"/>
  <c r="C21" i="27" l="1"/>
  <c r="C26" i="27" s="1"/>
  <c r="D26" i="27" s="1"/>
  <c r="B30" i="27" s="1"/>
  <c r="C22" i="27"/>
  <c r="C23" i="27"/>
  <c r="C24" i="27"/>
  <c r="C25" i="27"/>
  <c r="B33" i="27" l="1"/>
  <c r="B27" i="2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able 2" description="Connection to the 'Table 2' query in the workbook." type="5" refreshedVersion="6" background="1" saveData="1">
    <dbPr connection="Provider=Microsoft.Mashup.OleDb.1;Data Source=$Workbook$;Location=&quot;Table 2&quot;;Extended Properties=&quot;&quot;" command="SELECT * FROM [Table 2]"/>
  </connection>
  <connection id="2" xr16:uid="{00000000-0015-0000-FFFF-FFFF01000000}" keepAlive="1" name="Query - Table 2 (2)" description="Connection to the 'Table 2 (2)' query in the workbook." type="5" refreshedVersion="6" background="1" saveData="1">
    <dbPr connection="Provider=Microsoft.Mashup.OleDb.1;Data Source=$Workbook$;Location=&quot;Table 2 (2)&quot;;Extended Properties=&quot;&quot;" command="SELECT * FROM [Table 2 (2)]"/>
  </connection>
  <connection id="3" xr16:uid="{00000000-0015-0000-FFFF-FFFF02000000}" keepAlive="1" name="Query - Table 2 (3)" description="Connection to the 'Table 2 (3)' query in the workbook." type="5" refreshedVersion="6" background="1" saveData="1">
    <dbPr connection="Provider=Microsoft.Mashup.OleDb.1;Data Source=$Workbook$;Location=&quot;Table 2 (3)&quot;;Extended Properties=&quot;&quot;" command="SELECT * FROM [Table 2 (3)]"/>
  </connection>
  <connection id="4" xr16:uid="{00000000-0015-0000-FFFF-FFFF03000000}" keepAlive="1" name="Query - Table 2 (4)" description="Connection to the 'Table 2 (4)' query in the workbook." type="5" refreshedVersion="6" background="1" saveData="1">
    <dbPr connection="Provider=Microsoft.Mashup.OleDb.1;Data Source=$Workbook$;Location=&quot;Table 2 (4)&quot;;Extended Properties=&quot;&quot;" command="SELECT * FROM [Table 2 (4)]"/>
  </connection>
</connections>
</file>

<file path=xl/sharedStrings.xml><?xml version="1.0" encoding="utf-8"?>
<sst xmlns="http://schemas.openxmlformats.org/spreadsheetml/2006/main" count="16" uniqueCount="13">
  <si>
    <t>▲Top</t>
  </si>
  <si>
    <t>T-Bill Quotes</t>
  </si>
  <si>
    <t>MATURITY</t>
  </si>
  <si>
    <t>BID</t>
  </si>
  <si>
    <t>ASKED</t>
  </si>
  <si>
    <t>CHG</t>
  </si>
  <si>
    <t>ASKED YIELD</t>
  </si>
  <si>
    <t>Reading U.S. Treasury Bill Quotes</t>
  </si>
  <si>
    <t>https://www.wsj.com/market-data/bonds/treasuries</t>
  </si>
  <si>
    <t>© Joseph Farizo</t>
  </si>
  <si>
    <t>Days to Maturity</t>
  </si>
  <si>
    <t>Using the formula below, we determine the bid and ask prices for each of T-bills with the various maturities.</t>
  </si>
  <si>
    <r>
      <t xml:space="preserve">Visit the link below, click the </t>
    </r>
    <r>
      <rPr>
        <b/>
        <sz val="11"/>
        <rFont val="Arial"/>
        <family val="2"/>
      </rPr>
      <t>Treasury Bills</t>
    </r>
    <r>
      <rPr>
        <sz val="11"/>
        <rFont val="Arial"/>
        <family val="2"/>
      </rPr>
      <t xml:space="preserve"> link, and copy 5 rows of data. Paste in the white space: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</si>
</sst>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20"/>
      <color theme="0"/>
      <name val="Times New Roman"/>
      <family val="1"/>
    </font>
    <font>
      <sz val="11"/>
      <name val="Tahoma"/>
      <family val="2"/>
    </font>
    <font>
      <sz val="11"/>
      <color theme="1"/>
      <name val="Calibri"/>
      <family val="2"/>
      <scheme val="minor"/>
    </font>
    <font>
      <b/>
      <sz val="11"/>
      <name val="Tahoma"/>
      <family val="2"/>
    </font>
    <font>
      <u/>
      <sz val="11"/>
      <color theme="4"/>
      <name val="Tahoma"/>
      <family val="2"/>
    </font>
    <font>
      <sz val="11"/>
      <color theme="0"/>
      <name val="Tahoma"/>
      <family val="2"/>
    </font>
    <font>
      <sz val="7"/>
      <color rgb="FF666666"/>
      <name val="Arial"/>
      <family val="2"/>
    </font>
    <font>
      <sz val="14"/>
      <color rgb="FF000000"/>
      <name val="Arial"/>
      <family val="2"/>
    </font>
    <font>
      <sz val="20"/>
      <color theme="0"/>
      <name val="Georgia"/>
      <family val="1"/>
    </font>
    <font>
      <b/>
      <sz val="11"/>
      <name val="Arial"/>
      <family val="2"/>
    </font>
    <font>
      <sz val="11"/>
      <name val="Arial"/>
      <family val="2"/>
    </font>
    <font>
      <u/>
      <sz val="11"/>
      <color theme="4"/>
      <name val="Arial"/>
      <family val="2"/>
    </font>
    <font>
      <sz val="14"/>
      <color rgb="FF000000"/>
      <name val="Arial Narrow"/>
      <family val="2"/>
    </font>
    <font>
      <sz val="14"/>
      <color rgb="FF10BD00"/>
      <name val="Arial Narrow"/>
      <family val="2"/>
    </font>
    <font>
      <sz val="11"/>
      <color rgb="FFEFE0D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FE0D9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gradientFill degree="45">
        <stop position="0">
          <color rgb="FF990000"/>
        </stop>
        <stop position="1">
          <color rgb="FF000066"/>
        </stop>
      </gradient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EBEBEB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>
      <alignment horizontal="center"/>
    </xf>
    <xf numFmtId="0" fontId="2" fillId="2" borderId="0">
      <alignment horizontal="left"/>
    </xf>
    <xf numFmtId="0" fontId="5" fillId="0" borderId="0" applyFill="0" applyBorder="0" applyAlignment="0" applyProtection="0"/>
    <xf numFmtId="0" fontId="5" fillId="0" borderId="0" applyFill="0" applyBorder="0" applyAlignment="0" applyProtection="0"/>
    <xf numFmtId="0" fontId="4" fillId="6" borderId="2">
      <alignment horizontal="left"/>
    </xf>
  </cellStyleXfs>
  <cellXfs count="42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6" fillId="4" borderId="0" xfId="2" applyFont="1" applyFill="1" applyAlignment="1">
      <alignment horizontal="center"/>
    </xf>
    <xf numFmtId="0" fontId="2" fillId="5" borderId="0" xfId="0" applyFont="1" applyFill="1"/>
    <xf numFmtId="0" fontId="8" fillId="0" borderId="1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11" fillId="2" borderId="0" xfId="0" applyFont="1" applyFill="1"/>
    <xf numFmtId="0" fontId="11" fillId="2" borderId="0" xfId="0" applyFont="1" applyFill="1" applyAlignment="1">
      <alignment horizontal="right"/>
    </xf>
    <xf numFmtId="14" fontId="11" fillId="2" borderId="0" xfId="0" applyNumberFormat="1" applyFont="1" applyFill="1"/>
    <xf numFmtId="14" fontId="11" fillId="0" borderId="15" xfId="0" applyNumberFormat="1" applyFont="1" applyBorder="1"/>
    <xf numFmtId="44" fontId="11" fillId="0" borderId="0" xfId="1" applyFont="1" applyFill="1" applyBorder="1"/>
    <xf numFmtId="44" fontId="11" fillId="0" borderId="9" xfId="1" applyFont="1" applyFill="1" applyBorder="1"/>
    <xf numFmtId="2" fontId="11" fillId="2" borderId="0" xfId="0" applyNumberFormat="1" applyFont="1" applyFill="1"/>
    <xf numFmtId="14" fontId="11" fillId="0" borderId="7" xfId="0" applyNumberFormat="1" applyFont="1" applyBorder="1"/>
    <xf numFmtId="44" fontId="11" fillId="0" borderId="10" xfId="1" applyFont="1" applyFill="1" applyBorder="1"/>
    <xf numFmtId="44" fontId="11" fillId="0" borderId="8" xfId="1" applyFont="1" applyFill="1" applyBorder="1"/>
    <xf numFmtId="0" fontId="11" fillId="2" borderId="1" xfId="0" applyFont="1" applyFill="1" applyBorder="1"/>
    <xf numFmtId="0" fontId="11" fillId="2" borderId="0" xfId="5" applyFont="1">
      <alignment horizontal="left"/>
    </xf>
    <xf numFmtId="0" fontId="7" fillId="0" borderId="16" xfId="0" applyFont="1" applyBorder="1" applyAlignment="1">
      <alignment horizontal="center" vertical="center"/>
    </xf>
    <xf numFmtId="0" fontId="11" fillId="2" borderId="0" xfId="0" applyFont="1" applyFill="1" applyAlignment="1">
      <alignment horizontal="justify" vertical="top"/>
    </xf>
    <xf numFmtId="0" fontId="11" fillId="2" borderId="0" xfId="0" applyFont="1" applyFill="1" applyAlignment="1">
      <alignment vertical="top" wrapText="1"/>
    </xf>
    <xf numFmtId="14" fontId="13" fillId="0" borderId="11" xfId="0" applyNumberFormat="1" applyFont="1" applyBorder="1" applyAlignment="1">
      <alignment horizontal="left" vertical="center" wrapText="1"/>
    </xf>
    <xf numFmtId="0" fontId="13" fillId="0" borderId="11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14" fontId="15" fillId="2" borderId="0" xfId="0" applyNumberFormat="1" applyFont="1" applyFill="1"/>
    <xf numFmtId="44" fontId="15" fillId="2" borderId="0" xfId="1" applyFont="1" applyFill="1"/>
    <xf numFmtId="0" fontId="9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0" fillId="6" borderId="2" xfId="8" applyFont="1">
      <alignment horizontal="left"/>
    </xf>
    <xf numFmtId="0" fontId="12" fillId="2" borderId="0" xfId="2" applyFont="1" applyFill="1" applyAlignment="1">
      <alignment horizontal="left"/>
    </xf>
    <xf numFmtId="0" fontId="11" fillId="2" borderId="3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right"/>
    </xf>
    <xf numFmtId="0" fontId="11" fillId="2" borderId="0" xfId="0" applyFont="1" applyFill="1" applyAlignment="1">
      <alignment horizontal="justify" vertical="top"/>
    </xf>
    <xf numFmtId="0" fontId="11" fillId="2" borderId="0" xfId="0" applyFont="1" applyFill="1" applyAlignment="1">
      <alignment horizontal="justify" vertical="top" wrapText="1"/>
    </xf>
    <xf numFmtId="0" fontId="11" fillId="2" borderId="0" xfId="0" applyFont="1" applyFill="1" applyAlignment="1">
      <alignment horizontal="left" vertical="top" wrapText="1"/>
    </xf>
  </cellXfs>
  <cellStyles count="9">
    <cellStyle name="Currency" xfId="1" builtinId="4"/>
    <cellStyle name="Example" xfId="8" xr:uid="{314AC2A5-932B-422C-BD96-848DCB0F767C}"/>
    <cellStyle name="Followed Hyperlink" xfId="3" builtinId="9" customBuiltin="1"/>
    <cellStyle name="FollowedHyperlink" xfId="6" xr:uid="{E0932A79-56FE-4DA4-91FF-183D7262E44C}"/>
    <cellStyle name="Hyperlink" xfId="2" builtinId="8" customBuiltin="1"/>
    <cellStyle name="MyHyperlink" xfId="7" xr:uid="{B452FEB8-739D-47F2-AF9D-4A147C3F4602}"/>
    <cellStyle name="NavigationLink" xfId="4" xr:uid="{1EEC69E3-0F13-4B43-AE6F-137A1B0BB048}"/>
    <cellStyle name="Normal" xfId="0" builtinId="0"/>
    <cellStyle name="TopLink" xfId="5" xr:uid="{E808E7B7-854A-46F7-8FE6-56BA523C871F}"/>
  </cellStyles>
  <dxfs count="0"/>
  <tableStyles count="0" defaultTableStyle="TableStyleMedium2" defaultPivotStyle="PivotStyleLight16"/>
  <colors>
    <mruColors>
      <color rgb="FFEFE0D9"/>
      <color rgb="FF000066"/>
      <color rgb="FF990000"/>
      <color rgb="FFFB8585"/>
      <color rgb="FF8235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179677</xdr:colOff>
      <xdr:row>21</xdr:row>
      <xdr:rowOff>42769</xdr:rowOff>
    </xdr:from>
    <xdr:ext cx="4023217" cy="380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1A70B340-CCAC-41ED-8724-204BBE978B22}"/>
                </a:ext>
              </a:extLst>
            </xdr:cNvPr>
            <xdr:cNvSpPr txBox="1"/>
          </xdr:nvSpPr>
          <xdr:spPr>
            <a:xfrm>
              <a:off x="3995630" y="5995894"/>
              <a:ext cx="4023217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𝑃𝑟𝑖𝑐𝑒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𝐹𝑎𝑐𝑒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𝑉𝑎𝑙𝑢𝑒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×</m:t>
                    </m:r>
                    <m:d>
                      <m:dPr>
                        <m:begChr m:val="["/>
                        <m:endChr m:val="]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1−</m:t>
                        </m:r>
                        <m:d>
                          <m:d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𝑄𝑢𝑜𝑡𝑒𝑑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𝑌𝑖𝑒𝑙𝑑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×</m:t>
                            </m:r>
                            <m:f>
                              <m:f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𝐷𝑎𝑦𝑠</m:t>
                                </m:r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𝑡𝑜</m:t>
                                </m:r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𝑀𝑎𝑡𝑢𝑟𝑖𝑡𝑦</m:t>
                                </m:r>
                              </m:num>
                              <m:den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360</m:t>
                                </m:r>
                              </m:den>
                            </m:f>
                          </m:e>
                        </m:d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1A70B340-CCAC-41ED-8724-204BBE978B22}"/>
                </a:ext>
              </a:extLst>
            </xdr:cNvPr>
            <xdr:cNvSpPr txBox="1"/>
          </xdr:nvSpPr>
          <xdr:spPr>
            <a:xfrm>
              <a:off x="3995630" y="5995894"/>
              <a:ext cx="4023217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𝑃𝑟𝑖𝑐𝑒=𝐹𝑎𝑐𝑒 𝑉𝑎𝑙𝑢𝑒×[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1−(𝑄𝑢𝑜𝑡𝑒𝑑 𝑌𝑖𝑒𝑙𝑑×(𝐷𝑎𝑦𝑠 𝑡𝑜 𝑀𝑎𝑡𝑢𝑟𝑖𝑡𝑦)/360)]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sj.com/market-data/bonds/treasuri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A9148-1FF9-4B2E-93AF-72367C51099B}">
  <sheetPr codeName="Sheet8">
    <pageSetUpPr autoPageBreaks="0" fitToPage="1"/>
  </sheetPr>
  <dimension ref="A1:P40"/>
  <sheetViews>
    <sheetView tabSelected="1" zoomScale="160" zoomScaleNormal="160" workbookViewId="0">
      <pane ySplit="3" topLeftCell="A4" activePane="bottomLeft" state="frozen"/>
      <selection pane="bottomLeft" activeCell="A4" sqref="A4"/>
    </sheetView>
  </sheetViews>
  <sheetFormatPr defaultColWidth="8.88671875" defaultRowHeight="13.8" x14ac:dyDescent="0.25"/>
  <cols>
    <col min="1" max="1" width="2.5546875" style="1" customWidth="1"/>
    <col min="2" max="2" width="8.88671875" style="1"/>
    <col min="3" max="7" width="15.33203125" style="1" customWidth="1"/>
    <col min="8" max="8" width="8.88671875" style="1"/>
    <col min="9" max="9" width="10.44140625" style="1" customWidth="1"/>
    <col min="10" max="10" width="12.6640625" style="1" bestFit="1" customWidth="1"/>
    <col min="11" max="12" width="8.88671875" style="1" customWidth="1"/>
    <col min="13" max="16384" width="8.88671875" style="1"/>
  </cols>
  <sheetData>
    <row r="1" spans="2:16" s="2" customFormat="1" ht="13.95" customHeight="1" x14ac:dyDescent="0.25">
      <c r="B1" s="33" t="s">
        <v>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  <c r="N1" s="34"/>
      <c r="O1" s="34"/>
      <c r="P1" s="34"/>
    </row>
    <row r="2" spans="2:16" s="2" customFormat="1" ht="13.95" customHeight="1" x14ac:dyDescent="0.2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  <c r="N2" s="34"/>
      <c r="O2" s="34"/>
      <c r="P2" s="34"/>
    </row>
    <row r="3" spans="2:16" s="3" customFormat="1" x14ac:dyDescent="0.25">
      <c r="M3" s="4"/>
    </row>
    <row r="5" spans="2:16" x14ac:dyDescent="0.25">
      <c r="B5" s="35" t="s">
        <v>7</v>
      </c>
      <c r="C5" s="35"/>
      <c r="D5" s="35"/>
      <c r="E5" s="35"/>
      <c r="F5" s="35"/>
      <c r="G5" s="35"/>
      <c r="H5" s="35"/>
      <c r="I5" s="35"/>
      <c r="J5" s="35"/>
    </row>
    <row r="6" spans="2:16" ht="14.25" customHeight="1" x14ac:dyDescent="0.25">
      <c r="B6" s="37" t="s">
        <v>12</v>
      </c>
      <c r="C6" s="37"/>
      <c r="D6" s="37"/>
      <c r="E6" s="37"/>
      <c r="F6" s="37"/>
      <c r="G6" s="37"/>
      <c r="H6" s="37"/>
      <c r="I6" s="37"/>
      <c r="J6" s="37"/>
    </row>
    <row r="7" spans="2:16" x14ac:dyDescent="0.25">
      <c r="B7" s="13"/>
      <c r="C7" s="13"/>
      <c r="D7" s="13"/>
      <c r="E7" s="13"/>
      <c r="F7" s="13"/>
      <c r="G7" s="13"/>
      <c r="H7" s="13"/>
      <c r="I7" s="13"/>
      <c r="J7" s="13"/>
    </row>
    <row r="8" spans="2:16" x14ac:dyDescent="0.25">
      <c r="B8" s="36" t="s">
        <v>8</v>
      </c>
      <c r="C8" s="36"/>
      <c r="D8" s="36"/>
      <c r="E8" s="36"/>
      <c r="F8" s="13"/>
      <c r="G8" s="13"/>
      <c r="H8" s="13"/>
      <c r="I8" s="13"/>
      <c r="J8" s="13"/>
    </row>
    <row r="9" spans="2:16" ht="14.4" thickBot="1" x14ac:dyDescent="0.3">
      <c r="B9" s="13"/>
      <c r="C9" s="13"/>
      <c r="D9" s="13"/>
      <c r="E9" s="13"/>
      <c r="F9" s="13"/>
      <c r="G9" s="13"/>
      <c r="H9" s="13"/>
      <c r="I9" s="13"/>
      <c r="J9" s="13"/>
    </row>
    <row r="10" spans="2:16" ht="14.4" thickBot="1" x14ac:dyDescent="0.3">
      <c r="B10" s="13"/>
      <c r="C10" s="10" t="s">
        <v>2</v>
      </c>
      <c r="D10" s="11" t="s">
        <v>3</v>
      </c>
      <c r="E10" s="11" t="s">
        <v>4</v>
      </c>
      <c r="F10" s="11" t="s">
        <v>5</v>
      </c>
      <c r="G10" s="12" t="s">
        <v>6</v>
      </c>
      <c r="H10" s="13"/>
      <c r="I10" s="25" t="s">
        <v>10</v>
      </c>
      <c r="J10" s="13"/>
    </row>
    <row r="11" spans="2:16" ht="18.600000000000001" thickBot="1" x14ac:dyDescent="0.3">
      <c r="B11" s="13"/>
      <c r="C11" s="28">
        <v>45540</v>
      </c>
      <c r="D11" s="29">
        <v>4.7649999999999997</v>
      </c>
      <c r="E11" s="29">
        <v>4.7549999999999999</v>
      </c>
      <c r="F11" s="30">
        <v>0.02</v>
      </c>
      <c r="G11" s="29">
        <v>4.9649999999999999</v>
      </c>
      <c r="H11" s="13"/>
      <c r="I11" s="6">
        <f ca="1">C11-TODAY()</f>
        <v>246</v>
      </c>
      <c r="J11" s="13"/>
    </row>
    <row r="12" spans="2:16" ht="18.600000000000001" thickBot="1" x14ac:dyDescent="0.3">
      <c r="B12" s="13"/>
      <c r="C12" s="28">
        <v>45568</v>
      </c>
      <c r="D12" s="29">
        <v>4.673</v>
      </c>
      <c r="E12" s="29">
        <v>4.6630000000000003</v>
      </c>
      <c r="F12" s="30">
        <v>-4.4999999999999998E-2</v>
      </c>
      <c r="G12" s="29">
        <v>4.875</v>
      </c>
      <c r="H12" s="13"/>
      <c r="I12" s="6">
        <f t="shared" ref="I12:I15" ca="1" si="0">C12-TODAY()</f>
        <v>274</v>
      </c>
      <c r="J12" s="13"/>
    </row>
    <row r="13" spans="2:16" ht="18.600000000000001" thickBot="1" x14ac:dyDescent="0.3">
      <c r="B13" s="14"/>
      <c r="C13" s="28">
        <v>45596</v>
      </c>
      <c r="D13" s="29">
        <v>4.62</v>
      </c>
      <c r="E13" s="29">
        <v>4.6100000000000003</v>
      </c>
      <c r="F13" s="30">
        <v>-1.2999999999999999E-2</v>
      </c>
      <c r="G13" s="29">
        <v>4.83</v>
      </c>
      <c r="H13" s="13"/>
      <c r="I13" s="6">
        <f t="shared" ca="1" si="0"/>
        <v>302</v>
      </c>
      <c r="J13" s="13"/>
    </row>
    <row r="14" spans="2:16" ht="18.600000000000001" thickBot="1" x14ac:dyDescent="0.3">
      <c r="B14" s="14"/>
      <c r="C14" s="28">
        <v>45625</v>
      </c>
      <c r="D14" s="29">
        <v>4.5549999999999997</v>
      </c>
      <c r="E14" s="29">
        <v>4.5449999999999999</v>
      </c>
      <c r="F14" s="30">
        <v>-0.01</v>
      </c>
      <c r="G14" s="29">
        <v>4.7720000000000002</v>
      </c>
      <c r="H14" s="13"/>
      <c r="I14" s="6">
        <f t="shared" ca="1" si="0"/>
        <v>331</v>
      </c>
      <c r="J14" s="13"/>
    </row>
    <row r="15" spans="2:16" ht="18.600000000000001" thickBot="1" x14ac:dyDescent="0.3">
      <c r="B15" s="13"/>
      <c r="C15" s="28">
        <v>45652</v>
      </c>
      <c r="D15" s="29">
        <v>4.5579999999999998</v>
      </c>
      <c r="E15" s="29">
        <v>4.548</v>
      </c>
      <c r="F15" s="30">
        <v>1.4999999999999999E-2</v>
      </c>
      <c r="G15" s="29">
        <v>4.7880000000000003</v>
      </c>
      <c r="H15" s="13"/>
      <c r="I15" s="6">
        <f t="shared" ca="1" si="0"/>
        <v>358</v>
      </c>
      <c r="J15" s="13"/>
    </row>
    <row r="16" spans="2:16" x14ac:dyDescent="0.25">
      <c r="B16" s="13"/>
      <c r="C16" s="13"/>
      <c r="D16" s="13"/>
      <c r="E16" s="13"/>
      <c r="F16" s="13"/>
      <c r="G16" s="13"/>
      <c r="H16" s="13"/>
      <c r="I16" s="13"/>
      <c r="J16" s="13"/>
    </row>
    <row r="17" spans="2:10" ht="14.25" customHeight="1" x14ac:dyDescent="0.25">
      <c r="B17" s="41" t="s">
        <v>11</v>
      </c>
      <c r="C17" s="41"/>
      <c r="D17" s="41"/>
      <c r="E17" s="41"/>
      <c r="F17" s="41"/>
      <c r="G17" s="41"/>
      <c r="H17" s="41"/>
      <c r="I17" s="41"/>
      <c r="J17" s="41"/>
    </row>
    <row r="18" spans="2:10" x14ac:dyDescent="0.25">
      <c r="B18" s="27"/>
      <c r="C18" s="27"/>
      <c r="D18" s="27"/>
      <c r="E18" s="27"/>
      <c r="F18" s="27"/>
      <c r="G18" s="27"/>
      <c r="H18" s="27"/>
      <c r="I18" s="27"/>
      <c r="J18" s="27"/>
    </row>
    <row r="19" spans="2:10" ht="14.4" thickBot="1" x14ac:dyDescent="0.3">
      <c r="B19" s="13"/>
      <c r="C19" s="13"/>
      <c r="D19" s="13"/>
      <c r="E19" s="13"/>
      <c r="F19" s="13"/>
      <c r="G19" s="13"/>
      <c r="H19" s="13"/>
      <c r="I19" s="13"/>
      <c r="J19" s="13"/>
    </row>
    <row r="20" spans="2:10" x14ac:dyDescent="0.25">
      <c r="B20" s="13"/>
      <c r="C20" s="7" t="s">
        <v>2</v>
      </c>
      <c r="D20" s="8" t="s">
        <v>3</v>
      </c>
      <c r="E20" s="9" t="s">
        <v>4</v>
      </c>
      <c r="F20" s="15"/>
      <c r="G20" s="13"/>
      <c r="H20" s="13"/>
      <c r="I20" s="13"/>
      <c r="J20" s="13"/>
    </row>
    <row r="21" spans="2:10" x14ac:dyDescent="0.25">
      <c r="B21" s="13"/>
      <c r="C21" s="16">
        <f>IF(C11&lt;&gt;"",C11,"ERROR")</f>
        <v>45540</v>
      </c>
      <c r="D21" s="17">
        <f ca="1">10000*(1-(D11/100*($C11-TODAY())/360))</f>
        <v>9674.3916666666664</v>
      </c>
      <c r="E21" s="18">
        <f ca="1">10000*(1-(E11/100*($C11-TODAY())/360))</f>
        <v>9675.0749999999989</v>
      </c>
      <c r="F21" s="13"/>
      <c r="G21" s="13"/>
      <c r="H21" s="13"/>
      <c r="I21" s="19"/>
      <c r="J21" s="13"/>
    </row>
    <row r="22" spans="2:10" x14ac:dyDescent="0.25">
      <c r="B22" s="13"/>
      <c r="C22" s="16">
        <f t="shared" ref="C22:C24" si="1">C12</f>
        <v>45568</v>
      </c>
      <c r="D22" s="17">
        <f t="shared" ref="D22:E25" ca="1" si="2">10000*(1-(D12/100*($C12-TODAY())/360))</f>
        <v>9644.3327777777777</v>
      </c>
      <c r="E22" s="18">
        <f t="shared" ca="1" si="2"/>
        <v>9645.0938888888886</v>
      </c>
      <c r="F22" s="15"/>
      <c r="G22" s="13"/>
      <c r="H22" s="13"/>
      <c r="I22" s="13"/>
      <c r="J22" s="13"/>
    </row>
    <row r="23" spans="2:10" x14ac:dyDescent="0.25">
      <c r="B23" s="13"/>
      <c r="C23" s="16">
        <f t="shared" si="1"/>
        <v>45596</v>
      </c>
      <c r="D23" s="17">
        <f t="shared" ca="1" si="2"/>
        <v>9612.4333333333325</v>
      </c>
      <c r="E23" s="18">
        <f t="shared" ca="1" si="2"/>
        <v>9613.2722222222219</v>
      </c>
      <c r="F23" s="15"/>
      <c r="G23" s="13"/>
      <c r="H23" s="13"/>
      <c r="I23" s="13"/>
      <c r="J23" s="13"/>
    </row>
    <row r="24" spans="2:10" x14ac:dyDescent="0.25">
      <c r="B24" s="13"/>
      <c r="C24" s="16">
        <f t="shared" si="1"/>
        <v>45625</v>
      </c>
      <c r="D24" s="17">
        <f t="shared" ca="1" si="2"/>
        <v>9581.1930555555555</v>
      </c>
      <c r="E24" s="18">
        <f t="shared" ca="1" si="2"/>
        <v>9582.1124999999993</v>
      </c>
      <c r="F24" s="15"/>
      <c r="G24" s="13"/>
      <c r="H24" s="13"/>
      <c r="I24" s="13"/>
      <c r="J24" s="13"/>
    </row>
    <row r="25" spans="2:10" ht="14.4" thickBot="1" x14ac:dyDescent="0.3">
      <c r="B25" s="13"/>
      <c r="C25" s="20">
        <f>C15</f>
        <v>45652</v>
      </c>
      <c r="D25" s="21">
        <f t="shared" ca="1" si="2"/>
        <v>9546.7322222222228</v>
      </c>
      <c r="E25" s="22">
        <f t="shared" ca="1" si="2"/>
        <v>9547.7266666666674</v>
      </c>
      <c r="F25" s="15"/>
      <c r="G25" s="13"/>
      <c r="H25" s="13"/>
      <c r="I25" s="13"/>
      <c r="J25" s="13"/>
    </row>
    <row r="26" spans="2:10" x14ac:dyDescent="0.25">
      <c r="B26" s="13"/>
      <c r="C26" s="31">
        <f>C21-1</f>
        <v>45539</v>
      </c>
      <c r="D26" s="32">
        <f ca="1">10000*(1-((D11+F11)/100*(C26-TODAY())/360))</f>
        <v>9674.3541666666661</v>
      </c>
      <c r="E26" s="13"/>
      <c r="F26" s="13"/>
      <c r="G26" s="13"/>
      <c r="H26" s="13"/>
      <c r="I26" s="13"/>
      <c r="J26" s="13"/>
    </row>
    <row r="27" spans="2:10" x14ac:dyDescent="0.25">
      <c r="B27" s="39" t="str">
        <f ca="1">"• The T-bill maturing on "&amp;TEXT(C21,"MM/DD/YYYY")&amp;" would cost "&amp;TEXT(E21,"$#,####.00")&amp;" from a dealer who would be willing to pay "&amp;TEXT(D21,"$#,####.00")&amp;" for a T-bill of that same maturity if you have one to sell."</f>
        <v>• The T-bill maturing on 09/05/2024 would cost $9,675.08 from a dealer who would be willing to pay $9,674.39 for a T-bill of that same maturity if you have one to sell.</v>
      </c>
      <c r="C27" s="39"/>
      <c r="D27" s="39"/>
      <c r="E27" s="39"/>
      <c r="F27" s="39"/>
      <c r="G27" s="39"/>
      <c r="H27" s="39"/>
      <c r="I27" s="39"/>
      <c r="J27" s="39"/>
    </row>
    <row r="28" spans="2:10" x14ac:dyDescent="0.25">
      <c r="B28" s="39"/>
      <c r="C28" s="39"/>
      <c r="D28" s="39"/>
      <c r="E28" s="39"/>
      <c r="F28" s="39"/>
      <c r="G28" s="39"/>
      <c r="H28" s="39"/>
      <c r="I28" s="39"/>
      <c r="J28" s="39"/>
    </row>
    <row r="29" spans="2:10" x14ac:dyDescent="0.25">
      <c r="B29" s="26"/>
      <c r="C29" s="26"/>
      <c r="D29" s="26"/>
      <c r="E29" s="26"/>
      <c r="F29" s="26"/>
      <c r="G29" s="26"/>
      <c r="H29" s="26"/>
      <c r="I29" s="26"/>
      <c r="J29" s="26"/>
    </row>
    <row r="30" spans="2:10" ht="14.25" customHeight="1" x14ac:dyDescent="0.25">
      <c r="B30" s="41" t="str">
        <f ca="1">"• The T-bill maturing on "&amp;TEXT(C21,"MM/DD/YYYY")&amp;" has a CHG = "&amp;TEXT(F11,"0.000")&amp;" meaning that yesterday's bid was "&amp;TEXT(D11,"0.000")&amp;" + "&amp;TEXT(F11,"0.000")&amp;" = "&amp;TEXT(D11+F11,"0.000")&amp;". Therefore, the bid price yesterday was "&amp;TEXT(D26,"$#,###.00")&amp;" using the same bank discount formula (and adding one more day to the time to maturity)."</f>
        <v>• The T-bill maturing on 09/05/2024 has a CHG = 0.020 meaning that yesterday's bid was 4.765 + 0.020 = 4.785. Therefore, the bid price yesterday was $9,674.35 using the same bank discount formula (and adding one more day to the time to maturity).</v>
      </c>
      <c r="C30" s="41"/>
      <c r="D30" s="41"/>
      <c r="E30" s="41"/>
      <c r="F30" s="41"/>
      <c r="G30" s="41"/>
      <c r="H30" s="41"/>
      <c r="I30" s="41"/>
      <c r="J30" s="41"/>
    </row>
    <row r="31" spans="2:10" x14ac:dyDescent="0.25">
      <c r="B31" s="41"/>
      <c r="C31" s="41"/>
      <c r="D31" s="41"/>
      <c r="E31" s="41"/>
      <c r="F31" s="41"/>
      <c r="G31" s="41"/>
      <c r="H31" s="41"/>
      <c r="I31" s="41"/>
      <c r="J31" s="41"/>
    </row>
    <row r="32" spans="2:10" x14ac:dyDescent="0.25">
      <c r="B32" s="13"/>
      <c r="C32" s="13"/>
      <c r="D32" s="13"/>
      <c r="E32" s="13"/>
      <c r="F32" s="13"/>
      <c r="G32" s="13"/>
      <c r="H32" s="13"/>
      <c r="I32" s="13"/>
      <c r="J32" s="13"/>
    </row>
    <row r="33" spans="1:10" x14ac:dyDescent="0.25">
      <c r="B33" s="40" t="str">
        <f ca="1">"• The asked yield tells us that if you purchased the "&amp;TEXT(C21,"MM/DD/YYYY")&amp;" maturity T-bill for "&amp;TEXT(E21,"$#,####.00")&amp;" and held until "&amp;TEXT(C21,"MM/DD/YYYY")&amp;", your annualized rate of return for holding this security would be "&amp;ROUND(G11,3)&amp;"%."</f>
        <v>• The asked yield tells us that if you purchased the 09/05/2024 maturity T-bill for $9,675.08 and held until 09/05/2024, your annualized rate of return for holding this security would be 4.965%.</v>
      </c>
      <c r="C33" s="40"/>
      <c r="D33" s="40"/>
      <c r="E33" s="40"/>
      <c r="F33" s="40"/>
      <c r="G33" s="40"/>
      <c r="H33" s="40"/>
      <c r="I33" s="40"/>
      <c r="J33" s="40"/>
    </row>
    <row r="34" spans="1:10" x14ac:dyDescent="0.25">
      <c r="B34" s="40"/>
      <c r="C34" s="40"/>
      <c r="D34" s="40"/>
      <c r="E34" s="40"/>
      <c r="F34" s="40"/>
      <c r="G34" s="40"/>
      <c r="H34" s="40"/>
      <c r="I34" s="40"/>
      <c r="J34" s="40"/>
    </row>
    <row r="35" spans="1:10" x14ac:dyDescent="0.25">
      <c r="B35" s="13"/>
      <c r="C35" s="13"/>
      <c r="D35" s="13"/>
      <c r="E35" s="13"/>
      <c r="F35" s="13"/>
      <c r="G35" s="13"/>
      <c r="H35" s="13"/>
      <c r="I35" s="13"/>
      <c r="J35" s="13"/>
    </row>
    <row r="36" spans="1:10" x14ac:dyDescent="0.25">
      <c r="B36" s="41" t="str">
        <f ca="1">"• The difference between the ASKED and BID price is the BID ASKED SPREAD, and how the dealer makes money. Here, the bid-asked spread is "&amp;TEXT(ROUND(E21,2),"$##,###.00")&amp;" - "&amp;TEXT(ROUND(D21,2),"$##,###.00")&amp;" = "&amp;TEXT(ROUND(E21-D21,2),"$##,##0.00")&amp;" in profit to the dealer."</f>
        <v>• The difference between the ASKED and BID price is the BID ASKED SPREAD, and how the dealer makes money. Here, the bid-asked spread is $9,675.08 - $9,674.39 = $0.68 in profit to the dealer.</v>
      </c>
      <c r="C36" s="41"/>
      <c r="D36" s="41"/>
      <c r="E36" s="41"/>
      <c r="F36" s="41"/>
      <c r="G36" s="41"/>
      <c r="H36" s="41"/>
      <c r="I36" s="41"/>
      <c r="J36" s="41"/>
    </row>
    <row r="37" spans="1:10" x14ac:dyDescent="0.25">
      <c r="B37" s="41"/>
      <c r="C37" s="41"/>
      <c r="D37" s="41"/>
      <c r="E37" s="41"/>
      <c r="F37" s="41"/>
      <c r="G37" s="41"/>
      <c r="H37" s="41"/>
      <c r="I37" s="41"/>
      <c r="J37" s="41"/>
    </row>
    <row r="38" spans="1:10" x14ac:dyDescent="0.25">
      <c r="B38" s="23"/>
      <c r="C38" s="23"/>
      <c r="D38" s="23"/>
      <c r="E38" s="23"/>
      <c r="F38" s="23"/>
      <c r="G38" s="23"/>
      <c r="H38" s="23"/>
      <c r="I38" s="23"/>
      <c r="J38" s="23"/>
    </row>
    <row r="39" spans="1:10" x14ac:dyDescent="0.25"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4.4" customHeight="1" x14ac:dyDescent="0.25">
      <c r="A40" s="5"/>
      <c r="B40" s="24" t="s">
        <v>0</v>
      </c>
      <c r="C40" s="13"/>
      <c r="D40" s="13"/>
      <c r="E40" s="13"/>
      <c r="F40" s="13"/>
      <c r="G40" s="13"/>
      <c r="H40" s="13"/>
      <c r="I40" s="38" t="s">
        <v>9</v>
      </c>
      <c r="J40" s="38"/>
    </row>
  </sheetData>
  <mergeCells count="11">
    <mergeCell ref="I40:J40"/>
    <mergeCell ref="B27:J28"/>
    <mergeCell ref="B33:J34"/>
    <mergeCell ref="B36:J37"/>
    <mergeCell ref="B17:J17"/>
    <mergeCell ref="B30:J31"/>
    <mergeCell ref="B1:L2"/>
    <mergeCell ref="M1:P2"/>
    <mergeCell ref="B5:J5"/>
    <mergeCell ref="B8:E8"/>
    <mergeCell ref="B6:J6"/>
  </mergeCells>
  <hyperlinks>
    <hyperlink ref="B8" r:id="rId1" xr:uid="{1BA253F2-36C2-4E4E-8005-06AA5BAA670A}"/>
    <hyperlink ref="B40" location="'T-Bill Quotes'!A4" display="▲Top" xr:uid="{C8820393-2AE4-4468-82A7-FAA7C6BA7996}"/>
  </hyperlinks>
  <pageMargins left="0.7" right="0.7" top="0.75" bottom="0.75" header="0.3" footer="0.3"/>
  <pageSetup orientation="landscape" r:id="rId2"/>
  <colBreaks count="1" manualBreakCount="1">
    <brk id="12" max="1048575" man="1"/>
  </col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f f 4 c 8 c 5 - 7 4 9 7 - 4 9 4 d - b 3 1 a - 3 a a 7 4 5 9 d b c 6 3 "   x m l n s = " h t t p : / / s c h e m a s . m i c r o s o f t . c o m / D a t a M a s h u p " > A A A A A C o E A A B Q S w M E F A A C A A g A H Y e L U D x H / / i n A A A A + A A A A B I A H A B D b 2 5 m a W c v U G F j a 2 F n Z S 5 4 b W w g o h g A K K A U A A A A A A A A A A A A A A A A A A A A A A A A A A A A h Y + 9 D o I w G E V f h X S n L f U H J B 9 l c J X E h G h c S a 3 Q C M X Q Y n k 3 B x / J V 5 B E U T f H e 3 K G c x + 3 O 6 R D U 3 t X 2 R n V 6 g Q F m C J P a t E e l S 4 T 1 N u T H 6 G U w 7 Y Q 5 6 K U 3 i h r E w / m m K D K 2 k t M i H M O u x l u u 5 I w S g N y y D a 5 q G R T o I + s / s u + 0 s Y W W k j E Y f + K 4 Q y H K 7 w I l x F m 8 w D I h C F T + q u w s R h T I D 8 Q 1 n 1 t + 0 5 y q f 1 d D m S a Q N 4 v + B N Q S w M E F A A C A A g A H Y e L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2 H i 1 A B t C 8 3 I Q E A A G E G A A A T A B w A R m 9 y b X V s Y X M v U 2 V j d G l v b j E u b S C i G A A o o B Q A A A A A A A A A A A A A A A A A A A A A A A A A A A D t k U F L x D A U h O + F / o e Q v b R S W q y L B 2 W R p Y s o r C h s W R H x k L Z v m 0 q b 1 C R F l t L / b t I q e M h F E P T Q X P L e D E w m f B J y V X G G d t N 9 e u k 6 r i M p E V C g B U 5 J V g O K M V q h G p T r I H 1 2 v B M 5 a O U R s v C B l O C Z I e F M A V P S w 1 S p V l 5 E 0 a F i h O U Q H g n l P M x 5 E 7 1 1 X E G 0 f b p O I 1 p J x c X x q l 2 Z F f t + M I V v i C K x z p 4 e 6 e P h 2 S g v n + 4 C J 5 S w U l d L j y 2 Y V m P B M B W E y Q M X T c L r r m H G l N 4 Y F f Q 9 1 g P g A C m t o k L P Q 4 B 6 f N 8 C + x J Z 1 2 Q g R v m m K q l F 3 v J 3 i 5 r U X M K J x V g X r 2 g y b e 7 e l D S N b p k 6 X 4 a m 7 T D 4 r l M x 6 y + t R J A X + z O V / 0 f l 7 H e p r O 8 2 3 6 D o b W b y c y b L m c k f M v k A U E s B A i 0 A F A A C A A g A H Y e L U D x H / / i n A A A A + A A A A B I A A A A A A A A A A A A A A A A A A A A A A E N v b m Z p Z y 9 Q Y W N r Y W d l L n h t b F B L A Q I t A B Q A A g A I A B 2 H i 1 A P y u m r p A A A A O k A A A A T A A A A A A A A A A A A A A A A A P M A A A B b Q 2 9 u d G V u d F 9 U e X B l c 1 0 u e G 1 s U E s B A i 0 A F A A C A A g A H Y e L U A G 0 L z c h A Q A A Y Q Y A A B M A A A A A A A A A A A A A A A A A 5 A E A A E Z v c m 1 1 b G F z L 1 N l Y 3 R p b 2 4 x L m 1 Q S w U G A A A A A A M A A w D C A A A A U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S s A A A A A A A D j K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l M j A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i 9 D a G F u Z 2 V k I F R 5 c G U u e 0 R h d G U s M H 0 m c X V v d D s s J n F 1 b 3 Q 7 U 2 V j d G l v b j E v V G F i b G U g M i 9 D a G F u Z 2 V k I F R 5 c G U u e 0 9 w Z W 4 s M X 0 m c X V v d D s s J n F 1 b 3 Q 7 U 2 V j d G l v b j E v V G F i b G U g M i 9 D a G F u Z 2 V k I F R 5 c G U u e 0 h p Z 2 g s M n 0 m c X V v d D s s J n F 1 b 3 Q 7 U 2 V j d G l v b j E v V G F i b G U g M i 9 D a G F u Z 2 V k I F R 5 c G U u e 0 x v d y w z f S Z x d W 9 0 O y w m c X V v d D t T Z W N 0 a W 9 u M S 9 U Y W J s Z S A y L 0 N o Y W 5 n Z W Q g V H l w Z S 5 7 Q 2 x v c 2 U q L D R 9 J n F 1 b 3 Q 7 L C Z x d W 9 0 O 1 N l Y 3 R p b 2 4 x L 1 R h Y m x l I D I v Q 2 h h b m d l Z C B U e X B l L n t B Z G o g Q 2 x v c 2 U q K i w 1 f S Z x d W 9 0 O y w m c X V v d D t T Z W N 0 a W 9 u M S 9 U Y W J s Z S A y L 0 N o Y W 5 n Z W Q g V H l w Z S 5 7 V m 9 s d W 1 l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R h Y m x l I D I v Q 2 h h b m d l Z C B U e X B l L n t E Y X R l L D B 9 J n F 1 b 3 Q 7 L C Z x d W 9 0 O 1 N l Y 3 R p b 2 4 x L 1 R h Y m x l I D I v Q 2 h h b m d l Z C B U e X B l L n t P c G V u L D F 9 J n F 1 b 3 Q 7 L C Z x d W 9 0 O 1 N l Y 3 R p b 2 4 x L 1 R h Y m x l I D I v Q 2 h h b m d l Z C B U e X B l L n t I a W d o L D J 9 J n F 1 b 3 Q 7 L C Z x d W 9 0 O 1 N l Y 3 R p b 2 4 x L 1 R h Y m x l I D I v Q 2 h h b m d l Z C B U e X B l L n t M b 3 c s M 3 0 m c X V v d D s s J n F 1 b 3 Q 7 U 2 V j d G l v b j E v V G F i b G U g M i 9 D a G F u Z 2 V k I F R 5 c G U u e 0 N s b 3 N l K i w 0 f S Z x d W 9 0 O y w m c X V v d D t T Z W N 0 a W 9 u M S 9 U Y W J s Z S A y L 0 N o Y W 5 n Z W Q g V H l w Z S 5 7 Q W R q I E N s b 3 N l K i o s N X 0 m c X V v d D s s J n F 1 b 3 Q 7 U 2 V j d G l v b j E v V G F i b G U g M i 9 D a G F u Z 2 V k I F R 5 c G U u e 1 Z v b H V t Z S w 2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R G F 0 Z S Z x d W 9 0 O y w m c X V v d D t P c G V u J n F 1 b 3 Q 7 L C Z x d W 9 0 O 0 h p Z 2 g m c X V v d D s s J n F 1 b 3 Q 7 T G 9 3 J n F 1 b 3 Q 7 L C Z x d W 9 0 O 0 N s b 3 N l K i Z x d W 9 0 O y w m c X V v d D t B Z G o g Q 2 x v c 2 U q K i Z x d W 9 0 O y w m c X V v d D t W b 2 x 1 b W U m c X V v d D t d I i A v P j x F b n R y e S B U e X B l P S J G a W x s Q 2 9 s d W 1 u V H l w Z X M i I F Z h b H V l P S J z Q 1 F V R k J R V U Z B d z 0 9 I i A v P j x F b n R y e S B U e X B l P S J G a W x s T G F z d F V w Z G F 0 Z W Q i I F Z h b H V l P S J k M j A y M C 0 w M y 0 y O F Q w M j o x N j o 0 N y 4 3 O D A x M T M w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A w I i A v P j x F b n R y e S B U e X B l P S J B Z G R l Z F R v R G F 0 Y U 1 v Z G V s I i B W Y W x 1 Z T 0 i b D A i I C 8 + P E V u d H J 5 I F R 5 c G U 9 I l F 1 Z X J 5 S U Q i I F Z h b H V l P S J z N m Y 3 N j c 5 N T k t N W Y 3 Y i 0 0 M j M x L W I 5 O T Y t Z j V i M D g y O W J h Z T E 5 I i A v P j w v U 3 R h Y m x l R W 5 0 c m l l c z 4 8 L 0 l 0 Z W 0 + P E l 0 Z W 0 + P E l 0 Z W 1 M b 2 N h d G l v b j 4 8 S X R l b V R 5 c G U + R m 9 y b X V s Y T w v S X R l b V R 5 c G U + P E l 0 Z W 1 Q Y X R o P l N l Y 3 R p b 2 4 x L 1 R h Y m x l J T I w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v R G F 0 Y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F c X V p d H k g R X h h b X B s Z S I g L z 4 8 R W 5 0 c n k g V H l w Z T 0 i U m V j b 3 Z l c n l U Y X J n Z X R D b 2 x 1 b W 4 i I F Z h b H V l P S J s M i I g L z 4 8 R W 5 0 c n k g V H l w Z T 0 i U m V j b 3 Z l c n l U Y X J n Z X R S b 3 c i I F Z h b H V l P S J s M T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I 4 V D A y O j M x O j M 4 L j Q z M T M w N D F a I i A v P j x F b n R y e S B U e X B l P S J G a W x s Q 2 9 s d W 1 u V H l w Z X M i I F Z h b H V l P S J z Q 1 F V R k J R V U Z B d z 0 9 I i A v P j x F b n R y e S B U e X B l P S J G a W x s Q 2 9 s d W 1 u T m F t Z X M i I F Z h b H V l P S J z W y Z x d W 9 0 O 0 R h d G U m c X V v d D s s J n F 1 b 3 Q 7 T 3 B l b i Z x d W 9 0 O y w m c X V v d D t I a W d o J n F 1 b 3 Q 7 L C Z x d W 9 0 O 0 x v d y Z x d W 9 0 O y w m c X V v d D t D b G 9 z Z S o m c X V v d D s s J n F 1 b 3 Q 7 Q W R q I E N s b 3 N l K i o m c X V v d D s s J n F 1 b 3 Q 7 V m 9 s d W 1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i A o M i k v Q 2 h h b m d l Z C B U e X B l L n t E Y X R l L D B 9 J n F 1 b 3 Q 7 L C Z x d W 9 0 O 1 N l Y 3 R p b 2 4 x L 1 R h Y m x l I D I g K D I p L 0 N o Y W 5 n Z W Q g V H l w Z S 5 7 T 3 B l b i w x f S Z x d W 9 0 O y w m c X V v d D t T Z W N 0 a W 9 u M S 9 U Y W J s Z S A y I C g y K S 9 D a G F u Z 2 V k I F R 5 c G U u e 0 h p Z 2 g s M n 0 m c X V v d D s s J n F 1 b 3 Q 7 U 2 V j d G l v b j E v V G F i b G U g M i A o M i k v Q 2 h h b m d l Z C B U e X B l L n t M b 3 c s M 3 0 m c X V v d D s s J n F 1 b 3 Q 7 U 2 V j d G l v b j E v V G F i b G U g M i A o M i k v Q 2 h h b m d l Z C B U e X B l L n t D b G 9 z Z S o s N H 0 m c X V v d D s s J n F 1 b 3 Q 7 U 2 V j d G l v b j E v V G F i b G U g M i A o M i k v Q 2 h h b m d l Z C B U e X B l L n t B Z G o g Q 2 x v c 2 U q K i w 1 f S Z x d W 9 0 O y w m c X V v d D t T Z W N 0 a W 9 u M S 9 U Y W J s Z S A y I C g y K S 9 D a G F u Z 2 V k I F R 5 c G U u e 1 Z v b H V t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U Y W J s Z S A y I C g y K S 9 D a G F u Z 2 V k I F R 5 c G U u e 0 R h d G U s M H 0 m c X V v d D s s J n F 1 b 3 Q 7 U 2 V j d G l v b j E v V G F i b G U g M i A o M i k v Q 2 h h b m d l Z C B U e X B l L n t P c G V u L D F 9 J n F 1 b 3 Q 7 L C Z x d W 9 0 O 1 N l Y 3 R p b 2 4 x L 1 R h Y m x l I D I g K D I p L 0 N o Y W 5 n Z W Q g V H l w Z S 5 7 S G l n a C w y f S Z x d W 9 0 O y w m c X V v d D t T Z W N 0 a W 9 u M S 9 U Y W J s Z S A y I C g y K S 9 D a G F u Z 2 V k I F R 5 c G U u e 0 x v d y w z f S Z x d W 9 0 O y w m c X V v d D t T Z W N 0 a W 9 u M S 9 U Y W J s Z S A y I C g y K S 9 D a G F u Z 2 V k I F R 5 c G U u e 0 N s b 3 N l K i w 0 f S Z x d W 9 0 O y w m c X V v d D t T Z W N 0 a W 9 u M S 9 U Y W J s Z S A y I C g y K S 9 D a G F u Z 2 V k I F R 5 c G U u e 0 F k a i B D b G 9 z Z S o q L D V 9 J n F 1 b 3 Q 7 L C Z x d W 9 0 O 1 N l Y 3 R p b 2 4 x L 1 R h Y m x l I D I g K D I p L 0 N o Y W 5 n Z W Q g V H l w Z S 5 7 V m 9 s d W 1 l L D Z 9 J n F 1 b 3 Q 7 X S w m c X V v d D t S Z W x h d G l v b n N o a X B J b m Z v J n F 1 b 3 Q 7 O l t d f S I g L z 4 8 R W 5 0 c n k g V H l w Z T 0 i U X V l c n l J R C I g V m F s d W U 9 I n M 0 Y T B j M 2 Y 4 Z C 1 k M T M 4 L T Q 3 Y W Y t O D g 2 M S 0 w N z U z Y j F m Z j I y Y m Q i I C 8 + P C 9 T d G F i b G V F b n R y a W V z P j w v S X R l b T 4 8 S X R l b T 4 8 S X R l b U x v Y 2 F 0 a W 9 u P j x J d G V t V H l w Z T 5 G b 3 J t d W x h P C 9 J d G V t V H l w Z T 4 8 S X R l b V B h d G g + U 2 V j d G l v b j E v V G F i b G U l M j A y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y K S 9 E Y X R h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k Z p b G x D b 2 x 1 b W 5 U e X B l c y I g V m F s d W U 9 I n N D U V V G Q l F V R k F 3 P T 0 i I C 8 + P E V u d H J 5 I F R 5 c G U 9 I k Z p b G x M Y X N 0 V X B k Y X R l Z C I g V m F s d W U 9 I m Q y M D I w L T A z L T M x V D A y O j U y O j U x L j g 5 O D k 0 M T d a I i A v P j x F b n R y e S B U e X B l P S J R d W V y e U l E I i B W Y W x 1 Z T 0 i c z E 0 Y W E 0 Y T Z j L T Q 2 N m Q t N D Y z M y 1 i Y W U 3 L T A y M m Z j N z R l Y j R h Z S I g L z 4 8 R W 5 0 c n k g V H l w Z T 0 i R m l s b E N v b H V t b k 5 h b W V z I i B W Y W x 1 Z T 0 i c 1 s m c X V v d D t E Y X R l J n F 1 b 3 Q 7 L C Z x d W 9 0 O 0 9 w Z W 4 m c X V v d D s s J n F 1 b 3 Q 7 S G l n a C Z x d W 9 0 O y w m c X V v d D t M b 3 c m c X V v d D s s J n F 1 b 3 Q 7 Q 2 x v c 2 U q J n F 1 b 3 Q 7 L C Z x d W 9 0 O 0 F k a i B D b G 9 z Z S o q J n F 1 b 3 Q 7 L C Z x d W 9 0 O 1 Z v b H V t Z S Z x d W 9 0 O 1 0 i I C 8 + P E V u d H J 5 I F R 5 c G U 9 I k Z p b G x T d G F 0 d X M i I F Z h b H V l P S J z Q 2 9 t c G x l d G U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i A o M y k v Q 2 h h b m d l Z C B U e X B l L n t E Y X R l L D B 9 J n F 1 b 3 Q 7 L C Z x d W 9 0 O 1 N l Y 3 R p b 2 4 x L 1 R h Y m x l I D I g K D M p L 0 N o Y W 5 n Z W Q g V H l w Z S 5 7 T 3 B l b i w x f S Z x d W 9 0 O y w m c X V v d D t T Z W N 0 a W 9 u M S 9 U Y W J s Z S A y I C g z K S 9 D a G F u Z 2 V k I F R 5 c G U u e 0 h p Z 2 g s M n 0 m c X V v d D s s J n F 1 b 3 Q 7 U 2 V j d G l v b j E v V G F i b G U g M i A o M y k v Q 2 h h b m d l Z C B U e X B l L n t M b 3 c s M 3 0 m c X V v d D s s J n F 1 b 3 Q 7 U 2 V j d G l v b j E v V G F i b G U g M i A o M y k v Q 2 h h b m d l Z C B U e X B l L n t D b G 9 z Z S o s N H 0 m c X V v d D s s J n F 1 b 3 Q 7 U 2 V j d G l v b j E v V G F i b G U g M i A o M y k v Q 2 h h b m d l Z C B U e X B l L n t B Z G o g Q 2 x v c 2 U q K i w 1 f S Z x d W 9 0 O y w m c X V v d D t T Z W N 0 a W 9 u M S 9 U Y W J s Z S A y I C g z K S 9 D a G F u Z 2 V k I F R 5 c G U u e 1 Z v b H V t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U Y W J s Z S A y I C g z K S 9 D a G F u Z 2 V k I F R 5 c G U u e 0 R h d G U s M H 0 m c X V v d D s s J n F 1 b 3 Q 7 U 2 V j d G l v b j E v V G F i b G U g M i A o M y k v Q 2 h h b m d l Z C B U e X B l L n t P c G V u L D F 9 J n F 1 b 3 Q 7 L C Z x d W 9 0 O 1 N l Y 3 R p b 2 4 x L 1 R h Y m x l I D I g K D M p L 0 N o Y W 5 n Z W Q g V H l w Z S 5 7 S G l n a C w y f S Z x d W 9 0 O y w m c X V v d D t T Z W N 0 a W 9 u M S 9 U Y W J s Z S A y I C g z K S 9 D a G F u Z 2 V k I F R 5 c G U u e 0 x v d y w z f S Z x d W 9 0 O y w m c X V v d D t T Z W N 0 a W 9 u M S 9 U Y W J s Z S A y I C g z K S 9 D a G F u Z 2 V k I F R 5 c G U u e 0 N s b 3 N l K i w 0 f S Z x d W 9 0 O y w m c X V v d D t T Z W N 0 a W 9 u M S 9 U Y W J s Z S A y I C g z K S 9 D a G F u Z 2 V k I F R 5 c G U u e 0 F k a i B D b G 9 z Z S o q L D V 9 J n F 1 b 3 Q 7 L C Z x d W 9 0 O 1 N l Y 3 R p b 2 4 x L 1 R h Y m x l I D I g K D M p L 0 N o Y W 5 n Z W Q g V H l w Z S 5 7 V m 9 s d W 1 l L D Z 9 J n F 1 b 3 Q 7 X S w m c X V v d D t S Z W x h d G l v b n N o a X B J b m Z v J n F 1 b 3 Q 7 O l t d f S I g L z 4 8 R W 5 0 c n k g V H l w Z T 0 i R m l s b E N v d W 5 0 I i B W Y W x 1 Z T 0 i b D E w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h Y m x l J T I w M i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M y k v R G F 0 Y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U m V j b 3 Z l c n l U Y X J n Z X R T a G V l d C I g V m F s d W U 9 I n N F c X V p d H k g R X h h b X B s Z S I g L z 4 8 R W 5 0 c n k g V H l w Z T 0 i U m V j b 3 Z l c n l U Y X J n Z X R D b 2 x 1 b W 4 i I F Z h b H V l P S J s M i I g L z 4 8 R W 5 0 c n k g V H l w Z T 0 i U m V j b 3 Z l c n l U Y X J n Z X R S b 3 c i I F Z h b H V l P S J s M j c i I C 8 + P E V u d H J 5 I F R 5 c G U 9 I k Z p b G x l Z E N v b X B s Z X R l U m V z d W x 0 V G 9 X b 3 J r c 2 h l Z X Q i I F Z h b H V l P S J s M S I g L z 4 8 R W 5 0 c n k g V H l w Z T 0 i R m l s b E V y c m 9 y Q 2 9 1 b n Q i I F Z h b H V l P S J s M C I g L z 4 8 R W 5 0 c n k g V H l w Z T 0 i R m l s b E x h c 3 R V c G R h d G V k I i B W Y W x 1 Z T 0 i Z D I w M j A t M D M t M j h U M D M 6 M z Q 6 M T Q u N j M 2 M D k x N F o i I C 8 + P E V u d H J 5 I F R 5 c G U 9 I k Z p b G x D b 2 x 1 b W 5 U e X B l c y I g V m F s d W U 9 I n N D U V V G Q l F V R k F 3 P T 0 i I C 8 + P E V u d H J 5 I F R 5 c G U 9 I k Z p b G x D b 2 x 1 b W 5 O Y W 1 l c y I g V m F s d W U 9 I n N b J n F 1 b 3 Q 7 R G F 0 Z S Z x d W 9 0 O y w m c X V v d D t P c G V u J n F 1 b 3 Q 7 L C Z x d W 9 0 O 0 h p Z 2 g m c X V v d D s s J n F 1 b 3 Q 7 T G 9 3 J n F 1 b 3 Q 7 L C Z x d W 9 0 O 0 N s b 3 N l K i Z x d W 9 0 O y w m c X V v d D t B Z G o g Q 2 x v c 2 U q K i Z x d W 9 0 O y w m c X V v d D t W b 2 x 1 b W U m c X V v d D t d I i A v P j x F b n R y e S B U e X B l P S J G a W x s U 3 R h d H V z I i B W Y W x 1 Z T 0 i c 0 N v b X B s Z X R l I i A v P j x F b n R y e S B U e X B l P S J G a W x s Q 2 9 1 b n Q i I F Z h b H V l P S J s M T A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y I C g z K S 9 D a G F u Z 2 V k I F R 5 c G U u e 0 R h d G U s M H 0 m c X V v d D s s J n F 1 b 3 Q 7 U 2 V j d G l v b j E v V G F i b G U g M i A o M y k v Q 2 h h b m d l Z C B U e X B l L n t P c G V u L D F 9 J n F 1 b 3 Q 7 L C Z x d W 9 0 O 1 N l Y 3 R p b 2 4 x L 1 R h Y m x l I D I g K D M p L 0 N o Y W 5 n Z W Q g V H l w Z S 5 7 S G l n a C w y f S Z x d W 9 0 O y w m c X V v d D t T Z W N 0 a W 9 u M S 9 U Y W J s Z S A y I C g z K S 9 D a G F u Z 2 V k I F R 5 c G U u e 0 x v d y w z f S Z x d W 9 0 O y w m c X V v d D t T Z W N 0 a W 9 u M S 9 U Y W J s Z S A y I C g z K S 9 D a G F u Z 2 V k I F R 5 c G U u e 0 N s b 3 N l K i w 0 f S Z x d W 9 0 O y w m c X V v d D t T Z W N 0 a W 9 u M S 9 U Y W J s Z S A y I C g z K S 9 D a G F u Z 2 V k I F R 5 c G U u e 0 F k a i B D b G 9 z Z S o q L D V 9 J n F 1 b 3 Q 7 L C Z x d W 9 0 O 1 N l Y 3 R p b 2 4 x L 1 R h Y m x l I D I g K D M p L 0 N o Y W 5 n Z W Q g V H l w Z S 5 7 V m 9 s d W 1 l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R h Y m x l I D I g K D M p L 0 N o Y W 5 n Z W Q g V H l w Z S 5 7 R G F 0 Z S w w f S Z x d W 9 0 O y w m c X V v d D t T Z W N 0 a W 9 u M S 9 U Y W J s Z S A y I C g z K S 9 D a G F u Z 2 V k I F R 5 c G U u e 0 9 w Z W 4 s M X 0 m c X V v d D s s J n F 1 b 3 Q 7 U 2 V j d G l v b j E v V G F i b G U g M i A o M y k v Q 2 h h b m d l Z C B U e X B l L n t I a W d o L D J 9 J n F 1 b 3 Q 7 L C Z x d W 9 0 O 1 N l Y 3 R p b 2 4 x L 1 R h Y m x l I D I g K D M p L 0 N o Y W 5 n Z W Q g V H l w Z S 5 7 T G 9 3 L D N 9 J n F 1 b 3 Q 7 L C Z x d W 9 0 O 1 N l Y 3 R p b 2 4 x L 1 R h Y m x l I D I g K D M p L 0 N o Y W 5 n Z W Q g V H l w Z S 5 7 Q 2 x v c 2 U q L D R 9 J n F 1 b 3 Q 7 L C Z x d W 9 0 O 1 N l Y 3 R p b 2 4 x L 1 R h Y m x l I D I g K D M p L 0 N o Y W 5 n Z W Q g V H l w Z S 5 7 Q W R q I E N s b 3 N l K i o s N X 0 m c X V v d D s s J n F 1 b 3 Q 7 U 2 V j d G l v b j E v V G F i b G U g M i A o M y k v Q 2 h h b m d l Z C B U e X B l L n t W b 2 x 1 b W U s N n 0 m c X V v d D t d L C Z x d W 9 0 O 1 J l b G F 0 a W 9 u c 2 h p c E l u Z m 8 m c X V v d D s 6 W 1 1 9 I i A v P j x F b n R y e S B U e X B l P S J G a W x s R X J y b 3 J D b 2 R l I i B W Y W x 1 Z T 0 i c 1 V u a 2 5 v d 2 4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G F i b G U l M j A y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0 K S 9 E Y X R h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0 K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W 1 w S G 7 C k b T b P R t D t w K P V F A A A A A A I A A A A A A B B m A A A A A Q A A I A A A A F 3 2 W K o v B E Z 9 i R Y p 9 Z 2 U q q n t 0 a n x t J K C 6 0 V 0 f m g A O E J P A A A A A A 6 A A A A A A g A A I A A A A J c A F U L Z u 1 T f I E n C d d 2 o C s O K O P h y 8 2 U c v u R j p Q 8 x h j + z U A A A A C Y L j K Q J / 6 t 1 L z 9 U c a f o w n / / o 4 8 s f k X 1 8 y n c 9 n G D J H I X o Q K V Q C L b q D U 4 x j Y 4 D z v O U 4 l B u q i t t M 5 v 5 D + j Q H 4 e t t K R / / L m l w M v R a K n X z E N D C k F Q A A A A C + l Y k 4 4 2 e q S L A J t t + H Q e s T 4 5 c l U l 0 0 o R W O e I I c k H O M c U R Q Y F 0 C c p 0 c Q R A J d t v p M v n 0 7 H 1 8 h N f h i W S J 4 s m f / w 4 w = < / D a t a M a s h u p > 
</file>

<file path=customXml/itemProps1.xml><?xml version="1.0" encoding="utf-8"?>
<ds:datastoreItem xmlns:ds="http://schemas.openxmlformats.org/officeDocument/2006/customXml" ds:itemID="{86146B0E-1508-4671-922F-8EE38F60982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T-Bill Quotes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jfari</dc:creator>
  <cp:lastModifiedBy>Farizo, Joseph D.</cp:lastModifiedBy>
  <cp:lastPrinted>2020-04-02T16:12:49Z</cp:lastPrinted>
  <dcterms:created xsi:type="dcterms:W3CDTF">2020-03-21T23:01:16Z</dcterms:created>
  <dcterms:modified xsi:type="dcterms:W3CDTF">2024-01-03T11:50:54Z</dcterms:modified>
</cp:coreProperties>
</file>